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.kefala\Desktop\it\site aemy\αναρτημένα από μένα\2025\16.5\ΕΡΓΟ1 XLS\"/>
    </mc:Choice>
  </mc:AlternateContent>
  <xr:revisionPtr revIDLastSave="0" documentId="13_ncr:1_{3BAF21F0-444E-4F37-A212-1809C6FFE717}" xr6:coauthVersionLast="47" xr6:coauthVersionMax="47" xr10:uidLastSave="{00000000-0000-0000-0000-000000000000}"/>
  <workbookProtection workbookAlgorithmName="SHA-512" workbookHashValue="riQGsHhTKTqtaV0o8ZH1xyb4k97e0PUf3himvzQpmKWAi8VPovwhbsWwCZH/qJ8P1laDZy9g+wYNXdj63a6R3Q==" workbookSaltValue="OiVuZ1lRHPdr8F0ezTw5oQ==" workbookSpinCount="100000" lockStructure="1"/>
  <bookViews>
    <workbookView xWindow="-120" yWindow="-120" windowWidth="29040" windowHeight="15720" xr2:uid="{00000000-000D-0000-FFFF-FFFF00000000}"/>
  </bookViews>
  <sheets>
    <sheet name="ΑΠΟΡΡΙΠΤΕΟΙ" sheetId="13" r:id="rId1"/>
    <sheet name="ΠΕ ή ΤΕ ΝΟΣΗΛΕΥΤΩΝ ΚΑΤΑΤΑΞΗ" sheetId="15" r:id="rId2"/>
    <sheet name="ΑΜΥΓΔΑΛΕΖΑ" sheetId="17" r:id="rId3"/>
    <sheet name="ΤΑΥΡΟΣ" sheetId="18" r:id="rId4"/>
    <sheet name="ΚΟΡΙΝΘΟΣ" sheetId="19" r:id="rId5"/>
    <sheet name="ΞΑΝΘΗ" sheetId="20" r:id="rId6"/>
    <sheet name="ΔΡΑΜΑ" sheetId="21" r:id="rId7"/>
    <sheet name="ΟΡΕΣΤΙΑΔΑ" sheetId="22" r:id="rId8"/>
  </sheets>
  <definedNames>
    <definedName name="_xlnm._FilterDatabase" localSheetId="2" hidden="1">ΑΜΥΓΔΑΛΕΖΑ!$A$3:$Z$7</definedName>
    <definedName name="_xlnm._FilterDatabase" localSheetId="1" hidden="1">'ΠΕ ή ΤΕ ΝΟΣΗΛΕΥΤΩΝ ΚΑΤΑΤΑΞΗ'!$A$3:$Z$18</definedName>
    <definedName name="_xlnm.Print_Area" localSheetId="2">ΑΜΥΓΔΑΛΕΖΑ!$A$1:$Z$7</definedName>
    <definedName name="_xlnm.Print_Area" localSheetId="0">ΑΠΟΡΡΙΠΤΕΟΙ!$A$1:$H$5</definedName>
    <definedName name="_xlnm.Print_Area" localSheetId="6">ΔΡΑΜΑ!$A$1:$Z$2</definedName>
    <definedName name="_xlnm.Print_Area" localSheetId="4">ΚΟΡΙΝΘΟΣ!$A$1:$Z$6</definedName>
    <definedName name="_xlnm.Print_Area" localSheetId="5">ΞΑΝΘΗ!$A$1:$Z$6</definedName>
    <definedName name="_xlnm.Print_Area" localSheetId="7">ΟΡΕΣΤΙΑΔΑ!$A$1:$Z$7</definedName>
    <definedName name="_xlnm.Print_Area" localSheetId="1">'ΠΕ ή ΤΕ ΝΟΣΗΛΕΥΤΩΝ ΚΑΤΑΤΑΞΗ'!$A$1:$Z$18</definedName>
    <definedName name="_xlnm.Print_Area" localSheetId="3">ΤΑΥΡΟΣ!$A$1:$Z$6</definedName>
  </definedNames>
  <calcPr calcId="191029"/>
</workbook>
</file>

<file path=xl/calcChain.xml><?xml version="1.0" encoding="utf-8"?>
<calcChain xmlns="http://schemas.openxmlformats.org/spreadsheetml/2006/main">
  <c r="Y4" i="21" l="1"/>
  <c r="W4" i="21"/>
  <c r="U4" i="21"/>
  <c r="S4" i="21"/>
  <c r="Q4" i="21"/>
  <c r="L4" i="21"/>
  <c r="J4" i="21"/>
  <c r="Y5" i="20"/>
  <c r="W5" i="20"/>
  <c r="U5" i="20"/>
  <c r="S5" i="20"/>
  <c r="Q5" i="20"/>
  <c r="L5" i="20"/>
  <c r="J5" i="20"/>
  <c r="Y4" i="20"/>
  <c r="W4" i="20"/>
  <c r="U4" i="20"/>
  <c r="S4" i="20"/>
  <c r="Q4" i="20"/>
  <c r="L4" i="20"/>
  <c r="J4" i="20"/>
  <c r="Y6" i="22"/>
  <c r="W6" i="22"/>
  <c r="U6" i="22"/>
  <c r="S6" i="22"/>
  <c r="Q6" i="22"/>
  <c r="L6" i="22"/>
  <c r="J6" i="22"/>
  <c r="Y5" i="22"/>
  <c r="W5" i="22"/>
  <c r="U5" i="22"/>
  <c r="S5" i="22"/>
  <c r="Q5" i="22"/>
  <c r="L5" i="22"/>
  <c r="J5" i="22"/>
  <c r="Y4" i="22"/>
  <c r="W4" i="22"/>
  <c r="U4" i="22"/>
  <c r="S4" i="22"/>
  <c r="Q4" i="22"/>
  <c r="L4" i="22"/>
  <c r="J4" i="22"/>
  <c r="Y13" i="15"/>
  <c r="W13" i="15"/>
  <c r="U13" i="15"/>
  <c r="S13" i="15"/>
  <c r="Q13" i="15"/>
  <c r="L13" i="15"/>
  <c r="J13" i="15"/>
  <c r="Y18" i="15"/>
  <c r="W18" i="15"/>
  <c r="U18" i="15"/>
  <c r="S18" i="15"/>
  <c r="Q18" i="15"/>
  <c r="L18" i="15"/>
  <c r="J18" i="15"/>
  <c r="Z4" i="21" l="1"/>
  <c r="Z5" i="20"/>
  <c r="Z4" i="20"/>
  <c r="Z6" i="22"/>
  <c r="Z5" i="22"/>
  <c r="Z4" i="22"/>
  <c r="Z13" i="15"/>
  <c r="Z18" i="15"/>
  <c r="S4" i="15"/>
  <c r="Y5" i="19"/>
  <c r="W5" i="19"/>
  <c r="U5" i="19"/>
  <c r="S5" i="19"/>
  <c r="Q5" i="19"/>
  <c r="L5" i="19"/>
  <c r="J5" i="19"/>
  <c r="Y4" i="19"/>
  <c r="W4" i="19"/>
  <c r="U4" i="19"/>
  <c r="S4" i="19"/>
  <c r="Q4" i="19"/>
  <c r="L4" i="19"/>
  <c r="J4" i="19"/>
  <c r="Y5" i="18"/>
  <c r="W5" i="18"/>
  <c r="U5" i="18"/>
  <c r="S5" i="18"/>
  <c r="Q5" i="18"/>
  <c r="L5" i="18"/>
  <c r="J5" i="18"/>
  <c r="Y4" i="18"/>
  <c r="W4" i="18"/>
  <c r="U4" i="18"/>
  <c r="Q4" i="18"/>
  <c r="L4" i="18"/>
  <c r="J4" i="18"/>
  <c r="Y7" i="17"/>
  <c r="W7" i="17"/>
  <c r="U7" i="17"/>
  <c r="S7" i="17"/>
  <c r="Q7" i="17"/>
  <c r="L7" i="17"/>
  <c r="J7" i="17"/>
  <c r="Y6" i="17"/>
  <c r="W6" i="17"/>
  <c r="U6" i="17"/>
  <c r="S6" i="17"/>
  <c r="Q6" i="17"/>
  <c r="L6" i="17"/>
  <c r="J6" i="17"/>
  <c r="Y5" i="17"/>
  <c r="W5" i="17"/>
  <c r="U5" i="17"/>
  <c r="S5" i="17"/>
  <c r="Q5" i="17"/>
  <c r="L5" i="17"/>
  <c r="J5" i="17"/>
  <c r="Y4" i="17"/>
  <c r="W4" i="17"/>
  <c r="U4" i="17"/>
  <c r="S4" i="17"/>
  <c r="Q4" i="17"/>
  <c r="L4" i="17"/>
  <c r="J4" i="17"/>
  <c r="Y5" i="15"/>
  <c r="W5" i="15"/>
  <c r="U5" i="15"/>
  <c r="S5" i="15"/>
  <c r="Q5" i="15"/>
  <c r="L5" i="15"/>
  <c r="J5" i="15"/>
  <c r="Y11" i="15"/>
  <c r="W11" i="15"/>
  <c r="U11" i="15"/>
  <c r="S11" i="15"/>
  <c r="Q11" i="15"/>
  <c r="L11" i="15"/>
  <c r="J11" i="15"/>
  <c r="Y9" i="15"/>
  <c r="W9" i="15"/>
  <c r="U9" i="15"/>
  <c r="S9" i="15"/>
  <c r="Q9" i="15"/>
  <c r="L9" i="15"/>
  <c r="J9" i="15"/>
  <c r="J12" i="15"/>
  <c r="L12" i="15"/>
  <c r="Q12" i="15"/>
  <c r="S12" i="15"/>
  <c r="U12" i="15"/>
  <c r="W12" i="15"/>
  <c r="Y12" i="15"/>
  <c r="J7" i="15"/>
  <c r="L7" i="15"/>
  <c r="Q7" i="15"/>
  <c r="S7" i="15"/>
  <c r="U7" i="15"/>
  <c r="W7" i="15"/>
  <c r="Y7" i="15"/>
  <c r="J14" i="15"/>
  <c r="L14" i="15"/>
  <c r="Q14" i="15"/>
  <c r="S14" i="15"/>
  <c r="U14" i="15"/>
  <c r="W14" i="15"/>
  <c r="Y14" i="15"/>
  <c r="J10" i="15"/>
  <c r="L10" i="15"/>
  <c r="Q10" i="15"/>
  <c r="S10" i="15"/>
  <c r="U10" i="15"/>
  <c r="W10" i="15"/>
  <c r="Y10" i="15"/>
  <c r="J6" i="15"/>
  <c r="J4" i="15"/>
  <c r="J17" i="15"/>
  <c r="J8" i="15"/>
  <c r="J15" i="15"/>
  <c r="J16" i="15"/>
  <c r="Y6" i="15"/>
  <c r="W6" i="15"/>
  <c r="U6" i="15"/>
  <c r="S6" i="15"/>
  <c r="Q6" i="15"/>
  <c r="L6" i="15"/>
  <c r="Y4" i="15"/>
  <c r="W4" i="15"/>
  <c r="U4" i="15"/>
  <c r="Q4" i="15"/>
  <c r="L4" i="15"/>
  <c r="Y17" i="15"/>
  <c r="W17" i="15"/>
  <c r="U17" i="15"/>
  <c r="S17" i="15"/>
  <c r="Q17" i="15"/>
  <c r="L17" i="15"/>
  <c r="Y8" i="15"/>
  <c r="W8" i="15"/>
  <c r="U8" i="15"/>
  <c r="S8" i="15"/>
  <c r="Q8" i="15"/>
  <c r="L8" i="15"/>
  <c r="Y15" i="15"/>
  <c r="W15" i="15"/>
  <c r="U15" i="15"/>
  <c r="S15" i="15"/>
  <c r="Q15" i="15"/>
  <c r="L15" i="15"/>
  <c r="Y16" i="15"/>
  <c r="W16" i="15"/>
  <c r="U16" i="15"/>
  <c r="S16" i="15"/>
  <c r="Q16" i="15"/>
  <c r="L16" i="15"/>
  <c r="Z5" i="19" l="1"/>
  <c r="Z4" i="19"/>
  <c r="Z5" i="18"/>
  <c r="Z4" i="18"/>
  <c r="Z5" i="17"/>
  <c r="Z4" i="17"/>
  <c r="Z7" i="17"/>
  <c r="Z6" i="17"/>
  <c r="Z5" i="15"/>
  <c r="Z11" i="15"/>
  <c r="Z9" i="15"/>
  <c r="Z12" i="15"/>
  <c r="Z10" i="15"/>
  <c r="Z14" i="15"/>
  <c r="Z7" i="15"/>
  <c r="Z16" i="15"/>
  <c r="Z8" i="15"/>
  <c r="Z15" i="15"/>
  <c r="Z4" i="15"/>
  <c r="Z17" i="15"/>
  <c r="Z6" i="15"/>
</calcChain>
</file>

<file path=xl/sharedStrings.xml><?xml version="1.0" encoding="utf-8"?>
<sst xmlns="http://schemas.openxmlformats.org/spreadsheetml/2006/main" count="566" uniqueCount="87">
  <si>
    <t>ΤΥΠΙΚΑ ΠΡΟΣΟΝΤΑ</t>
  </si>
  <si>
    <t>Α/Α</t>
  </si>
  <si>
    <t>ΕΚΠΛΗΡΩΣΗ ΣΤΡΑΤΙΩΤΙΚΩΝ ΥΠΟΧΡΕΩΣΕΩΝ</t>
  </si>
  <si>
    <t>ΜΕΤΑΠΤΥΧΙΑΚΟΣ ΤΙΤΛΟΣ</t>
  </si>
  <si>
    <t>ΓΝΩΣΗ ΑΓΓΛΙΚΗΣ ΓΛΩΣΣΑΣ</t>
  </si>
  <si>
    <t>ΑΡΙΣΤΗ</t>
  </si>
  <si>
    <t>ΓΝΩΣΗ ΔΕΥΤΕΡΗΣ ΞΕΝΗΣ ΓΛΩΣΣΑΣ</t>
  </si>
  <si>
    <t>ΓΝΩΣΗ ΤΡΙΤΗΣ ΞΕΝΗΣ ΓΛΩΣΣΑΣ</t>
  </si>
  <si>
    <t>ΜΟΡΙΑ</t>
  </si>
  <si>
    <t>ΠΡΟΣΘΕΤΑ-ΣΥΝΕΚΤΙΜΩΜΕΝΑ ΠΡΟΣΟΝΤΑ</t>
  </si>
  <si>
    <t>ΝΑΙ</t>
  </si>
  <si>
    <t>ΓΝΩΣΗ ΧΕΙΡΙΣΜΟΥ Η/Υ</t>
  </si>
  <si>
    <t xml:space="preserve">ΤΙΤΛΟΣ ΣΠΟΥΔΩΝ </t>
  </si>
  <si>
    <t>ΣΤΟΙΧΕΙΑ ΥΠΟΨΗΦΙΟΥ</t>
  </si>
  <si>
    <t>ΕΠΩΝΥΜΟ</t>
  </si>
  <si>
    <t>ΟΝΟΜΑ</t>
  </si>
  <si>
    <t>ΑΡΙΘΜΟΣ ΠΡΩΤ. ΑΙΤΗΣΗΣ</t>
  </si>
  <si>
    <t>ΗΜΕΡΟΜΗΝΙΑ</t>
  </si>
  <si>
    <t>ΣΥΝΟΛΟ ΜΟΡΙΩΝ</t>
  </si>
  <si>
    <t>ΌΧΙ</t>
  </si>
  <si>
    <t>ΚΑΛΗ</t>
  </si>
  <si>
    <t>ΠΟΛΥ ΚΑΛΗ</t>
  </si>
  <si>
    <t>ΒΑΘΜΟΣ ΤΙΤΛΟΥ ΣΠΟΥΔΩΝ</t>
  </si>
  <si>
    <t>ΑΔΕΙΑ ΑΣΚΗΣΗΣ ΕΠΑΓΓΕΛΜΑΤΟΣ</t>
  </si>
  <si>
    <t>ΕΜΠΕΙΡΙΑ ΣΤΗΝ ΕΙΔΙΚΟΤΗΤΑ (έως και 84 μήνες)</t>
  </si>
  <si>
    <t>ΤΑΥΤΟΤΗΤΑ ΜΕΛΟΥΣ Ε.Ν.Ε.</t>
  </si>
  <si>
    <t>ΠΡΟ-ΑΝΑΧΩΡΗΣΙΑΚΟ ΚΕΝΤΡΟ ΕΠΙΛΟΓΗΣ</t>
  </si>
  <si>
    <t>ΠΑΡΑΤΗΡΗΣΕΙΣ</t>
  </si>
  <si>
    <t>ΕΙΔΙΚΟΤΗΤΑ</t>
  </si>
  <si>
    <t>ΚΟΝΔΥΛΗΣ</t>
  </si>
  <si>
    <t>ΔΗΜΗΤΡΙΟΣ</t>
  </si>
  <si>
    <t>ΤΕ ΝΟΣΗΛΕΥΤΩΝ</t>
  </si>
  <si>
    <t>ΚΟΡΙΝΘΟΣ</t>
  </si>
  <si>
    <t>ΜΑΥΡΑΓΑΝΗ</t>
  </si>
  <si>
    <t>ΜΑΡΙΑ-ΣΠΥΡΙΔΟΥΛΑ</t>
  </si>
  <si>
    <t>ΤΖΙΡΑ</t>
  </si>
  <si>
    <t>ΕΛΕΑΝΑ</t>
  </si>
  <si>
    <t>ΠΕ ΝΟΣΗΛΕΥΤΩΝ</t>
  </si>
  <si>
    <t>ΟΡΕΣΤΙΑΔΑ</t>
  </si>
  <si>
    <t>ΘΩΪΔΟΥ</t>
  </si>
  <si>
    <t>ΕΛΕΝΗ</t>
  </si>
  <si>
    <t>ΝΤΙΝΤΙΦΑ</t>
  </si>
  <si>
    <t>ΣΠΥΡΙΔΟΥΛΑ</t>
  </si>
  <si>
    <t>ΑΜΥΓΔΑΛΕΖΑ</t>
  </si>
  <si>
    <t>ΤΣΑΝΤΙΩΤΗΣ</t>
  </si>
  <si>
    <t>ΦΟΙΒΟΣ</t>
  </si>
  <si>
    <t>ΛΑΜΠΡΟΥ</t>
  </si>
  <si>
    <t>ΑΘΑΝΑΣΙΟΣ</t>
  </si>
  <si>
    <t>ΠΑΝΟΠΟΥΛΟΥ</t>
  </si>
  <si>
    <t>ΕΥΦΡΟΣΥΝΗ</t>
  </si>
  <si>
    <t>ΚΟΥΡΟΓΛΟΥ</t>
  </si>
  <si>
    <t>ΜΥΡΤΩ</t>
  </si>
  <si>
    <t>ΔΡΑΜΑ</t>
  </si>
  <si>
    <t>ΤΑΥΡΟΣ</t>
  </si>
  <si>
    <t>3833
3926</t>
  </si>
  <si>
    <t>7/5/2025
8/5/2025</t>
  </si>
  <si>
    <t>ΤΑΤΣΕΛΟΥ</t>
  </si>
  <si>
    <t>ΚΩΝΣΤΑΝΤΙΝΑ</t>
  </si>
  <si>
    <t>ΤΕΛΛΟΥ</t>
  </si>
  <si>
    <t>ΕΥΑΓΓΕΛΙΑ</t>
  </si>
  <si>
    <t>ΞΑΝΘΗ</t>
  </si>
  <si>
    <t>ΒΛΑΧΑΚΗ</t>
  </si>
  <si>
    <t>ΒΑΣΙΛΙΚΗ</t>
  </si>
  <si>
    <t>ΓΚΡΙΤΖΑΛΗ</t>
  </si>
  <si>
    <t>ΕΛΠΙΔΑ</t>
  </si>
  <si>
    <t>1. ΜΗ ΚΑΤΟΧΗ ΒΑΣΙΚΟΥ ΤΙΤΛΟΥ ΣΠΟΥΔΩΝ ΌΠΩΣ ΑΠΑΙΤΕΙΤΑΙ ΑΠΌ ΠΡΟΣΚΛΗΣ 
2. ΜΗ ΚΑΤΟΧΗ ΠΙΣΤΟΠΟΙΗΤΙΚΟΥ ΓΝΩΣΗΣ ΧΕΙΡΙΣΜΟΥ Η/Υ</t>
  </si>
  <si>
    <t>ΜΗ ΠΡΟΣΚΟΜΙΣΗ ΑΠΑΙΤΟΥΜΕΝΟΥ ΠΙΣΤΟΠΟΙΗΤΙΚΟΥ ΓΝΩΣΗΣ ΑΓΓΛΙΚΗΣ ΓΛΩΣΣΑΣ</t>
  </si>
  <si>
    <t>13/5/2025 (Αποστολή 8/5/2025)</t>
  </si>
  <si>
    <t>ΚΑΡΑΓΚΙΟΖΗ</t>
  </si>
  <si>
    <t>ΘΕΟΔΩΡΑ</t>
  </si>
  <si>
    <t>13/5/2025 (αποστολή 7/5/2025)</t>
  </si>
  <si>
    <t>ΘΕΟΧΑΡΙΔΗΣ</t>
  </si>
  <si>
    <t>ΓΕΩΡΓΙΟΣ</t>
  </si>
  <si>
    <t>ΕΡΓΟ 1 - ΠΕ ή ΤΕ ΝΟΣΗΛΕΥΤΙΚΗΣ 
1. ΠΙΝΑΚΑΣ ΑΠΟΡΡΙΠΤΕΩΝ</t>
  </si>
  <si>
    <t>ΕΡΓΟ 1 - ΠΕ ή ΤΕ ΝΟΣΗΛΕΥΤΙΚΗΣ 
2. ΠΙΝΑΚΑΣ ΚΑΤΑΤΑΞΗΣ</t>
  </si>
  <si>
    <t>ΕΡΓΟ 1 - ΠΕ ή ΤΕ ΝΟΣΗΛΕΥΤΙΚΗΣ 
3. ΠΙΝΑΚΑΣ ΠΡΟΣΛΗΠΤΕΩΝ
ΑΜΥΓΔΑΛΕΖΑ</t>
  </si>
  <si>
    <t>ΕΡΓΟ 1 - ΠΕ ή ΤΕ ΝΟΣΗΛΕΥΤΙΚΗΣ 
3. ΠΙΝΑΚΑΣ ΠΡΟΣΛΗΠΤΕΩΝ
ΤΑΥΡΟΣ</t>
  </si>
  <si>
    <t>ΕΡΓΟ 1 - ΠΕ ή ΤΕ ΝΟΣΗΛΕΥΤΙΚΗΣ 
3. ΠΙΝΑΚΑΣ ΠΡΟΣΛΗΠΤΕΩΝ
ΚΟΡΙΝΘΟΣ</t>
  </si>
  <si>
    <t>ΕΡΓΟ 1 - ΠΕ ή ΤΕ ΝΟΣΗΛΕΥΤΙΚΗΣ 
3. ΠΙΝΑΚΑΣ ΠΡΟΣΛΗΠΤΕΩΝ
ΞΑΘΝΗ</t>
  </si>
  <si>
    <t>ΕΡΓΟ 1 - ΠΕ ή ΤΕ ΝΟΣΗΛΕΥΤΙΚΗΣ 
3. ΠΙΝΑΚΑΣ ΠΡΟΣΛΗΠΤΕΩΝ
ΔΡΑΜΑ</t>
  </si>
  <si>
    <t>ΕΡΓΟ 1 - ΠΕ ή ΤΕ ΝΟΣΗΛΕΥΤΙΚΗΣ 
3. ΠΙΝΑΚΑΣ ΠΡΟΣΛΗΠΤΕΩΝ
ΟΡΕΣΤΙΑΔΑ</t>
  </si>
  <si>
    <t>Κ****</t>
  </si>
  <si>
    <t>Α****</t>
  </si>
  <si>
    <t>Π****</t>
  </si>
  <si>
    <t>Γ****</t>
  </si>
  <si>
    <t>Ξ****</t>
  </si>
  <si>
    <t>ΜΗ ΑΠΟΔΟΧΗ ΠΑΡΑΤΑΣΗΣ ΣΥΜΒΑΣΗΣ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</si>
</sst>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5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8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1" fillId="0" borderId="5" xfId="0" applyFont="1" applyBorder="1"/>
    <xf numFmtId="0" fontId="1" fillId="0" borderId="2" xfId="0" applyFont="1" applyBorder="1"/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" fillId="0" borderId="4" xfId="0" applyFont="1" applyBorder="1"/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Κανονικό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43D62-B5E8-404D-A603-BA0D0EA5EE3E}">
  <sheetPr>
    <pageSetUpPr fitToPage="1"/>
  </sheetPr>
  <dimension ref="A1:AB7"/>
  <sheetViews>
    <sheetView tabSelected="1" zoomScaleNormal="100" workbookViewId="0">
      <selection activeCell="G19" sqref="G19"/>
    </sheetView>
  </sheetViews>
  <sheetFormatPr defaultColWidth="9.140625" defaultRowHeight="15" x14ac:dyDescent="0.25"/>
  <cols>
    <col min="1" max="1" width="4.85546875" style="2" customWidth="1"/>
    <col min="2" max="2" width="9.28515625" style="2" customWidth="1"/>
    <col min="3" max="3" width="13.7109375" style="2" customWidth="1"/>
    <col min="4" max="4" width="20.140625" style="2" customWidth="1"/>
    <col min="5" max="6" width="16.28515625" style="2" customWidth="1"/>
    <col min="7" max="7" width="15.7109375" style="2" customWidth="1"/>
    <col min="8" max="8" width="37.5703125" style="2" customWidth="1"/>
    <col min="9" max="26" width="9.140625" style="2"/>
    <col min="27" max="27" width="10.5703125" style="2" hidden="1" customWidth="1"/>
    <col min="28" max="28" width="0" style="2" hidden="1" customWidth="1"/>
    <col min="29" max="16384" width="9.140625" style="2"/>
  </cols>
  <sheetData>
    <row r="1" spans="1:28" ht="47.25" customHeight="1" x14ac:dyDescent="0.25">
      <c r="A1" s="25" t="s">
        <v>73</v>
      </c>
      <c r="B1" s="26"/>
      <c r="C1" s="26"/>
      <c r="D1" s="26"/>
      <c r="E1" s="26"/>
      <c r="F1" s="26"/>
      <c r="G1" s="26"/>
      <c r="H1" s="21"/>
      <c r="AA1" s="2" t="s">
        <v>10</v>
      </c>
      <c r="AB1" s="2" t="s">
        <v>5</v>
      </c>
    </row>
    <row r="2" spans="1:28" s="4" customFormat="1" ht="15.75" customHeight="1" x14ac:dyDescent="0.25">
      <c r="A2" s="27" t="s">
        <v>13</v>
      </c>
      <c r="B2" s="28"/>
      <c r="C2" s="28"/>
      <c r="D2" s="28"/>
      <c r="E2" s="28"/>
      <c r="F2" s="28"/>
      <c r="G2" s="29"/>
      <c r="H2" s="22"/>
      <c r="AA2" s="2" t="s">
        <v>19</v>
      </c>
      <c r="AB2" s="2" t="s">
        <v>21</v>
      </c>
    </row>
    <row r="3" spans="1:28" s="7" customFormat="1" ht="60" x14ac:dyDescent="0.25">
      <c r="A3" s="5" t="s">
        <v>1</v>
      </c>
      <c r="B3" s="5" t="s">
        <v>16</v>
      </c>
      <c r="C3" s="6" t="s">
        <v>17</v>
      </c>
      <c r="D3" s="6" t="s">
        <v>14</v>
      </c>
      <c r="E3" s="6" t="s">
        <v>15</v>
      </c>
      <c r="F3" s="6" t="s">
        <v>28</v>
      </c>
      <c r="G3" s="5" t="s">
        <v>26</v>
      </c>
      <c r="H3" s="23" t="s">
        <v>27</v>
      </c>
      <c r="AB3" s="7" t="s">
        <v>20</v>
      </c>
    </row>
    <row r="4" spans="1:28" s="20" customFormat="1" ht="60.75" customHeight="1" x14ac:dyDescent="0.25">
      <c r="A4" s="18">
        <v>1</v>
      </c>
      <c r="B4" s="19">
        <v>3945</v>
      </c>
      <c r="C4" s="24">
        <v>45785</v>
      </c>
      <c r="D4" s="19" t="s">
        <v>81</v>
      </c>
      <c r="E4" s="19" t="s">
        <v>82</v>
      </c>
      <c r="F4" s="18"/>
      <c r="G4" s="18" t="s">
        <v>38</v>
      </c>
      <c r="H4" s="18" t="s">
        <v>65</v>
      </c>
    </row>
    <row r="5" spans="1:28" s="20" customFormat="1" ht="51" customHeight="1" x14ac:dyDescent="0.25">
      <c r="A5" s="18">
        <v>2</v>
      </c>
      <c r="B5" s="19">
        <v>3907</v>
      </c>
      <c r="C5" s="24">
        <v>45785</v>
      </c>
      <c r="D5" s="19" t="s">
        <v>83</v>
      </c>
      <c r="E5" s="19" t="s">
        <v>84</v>
      </c>
      <c r="F5" s="18" t="s">
        <v>31</v>
      </c>
      <c r="G5" s="18" t="s">
        <v>53</v>
      </c>
      <c r="H5" s="18" t="s">
        <v>66</v>
      </c>
    </row>
    <row r="6" spans="1:28" x14ac:dyDescent="0.25">
      <c r="A6" s="1">
        <v>3</v>
      </c>
      <c r="B6" s="5">
        <v>4047</v>
      </c>
      <c r="C6" s="9">
        <v>45789</v>
      </c>
      <c r="D6" s="5" t="s">
        <v>84</v>
      </c>
      <c r="E6" s="5" t="s">
        <v>81</v>
      </c>
      <c r="F6" s="5" t="s">
        <v>31</v>
      </c>
      <c r="G6" s="5" t="s">
        <v>52</v>
      </c>
      <c r="H6" s="1" t="s">
        <v>86</v>
      </c>
    </row>
    <row r="7" spans="1:28" x14ac:dyDescent="0.25">
      <c r="A7" s="1">
        <v>4</v>
      </c>
      <c r="B7" s="5">
        <v>3947</v>
      </c>
      <c r="C7" s="9">
        <v>45785</v>
      </c>
      <c r="D7" s="5" t="s">
        <v>84</v>
      </c>
      <c r="E7" s="5" t="s">
        <v>85</v>
      </c>
      <c r="F7" s="5" t="s">
        <v>31</v>
      </c>
      <c r="G7" s="5" t="s">
        <v>52</v>
      </c>
      <c r="H7" s="1" t="s">
        <v>86</v>
      </c>
    </row>
  </sheetData>
  <sheetProtection algorithmName="SHA-512" hashValue="5CPLTyxTTzfNg4qX9gPc1FLTl6h50U2CFDU7tYWbJfwtpOG8/XVF5oU6LQNVjM0sIKPXIDOXW3qmlRrDUbS8nQ==" saltValue="1y6HUELIqjsl3bo9wL76Pw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C4:M4">
    <sortCondition ref="D4"/>
  </sortState>
  <mergeCells count="2">
    <mergeCell ref="A1:G1"/>
    <mergeCell ref="A2:G2"/>
  </mergeCells>
  <pageMargins left="0.7" right="0.7" top="0.75" bottom="0.75" header="0.3" footer="0.3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9EF47-EB9D-4072-B5C4-18B75918D930}">
  <sheetPr>
    <pageSetUpPr fitToPage="1"/>
  </sheetPr>
  <dimension ref="A1:AB18"/>
  <sheetViews>
    <sheetView workbookViewId="0">
      <pane xSplit="7" ySplit="3" topLeftCell="Q4" activePane="bottomRight" state="frozen"/>
      <selection pane="topRight" activeCell="H1" sqref="H1"/>
      <selection pane="bottomLeft" activeCell="A4" sqref="A4"/>
      <selection pane="bottomRight" activeCell="AE9" sqref="AE9"/>
    </sheetView>
  </sheetViews>
  <sheetFormatPr defaultColWidth="9.140625" defaultRowHeight="15" x14ac:dyDescent="0.25"/>
  <cols>
    <col min="1" max="1" width="4.85546875" style="2" customWidth="1"/>
    <col min="2" max="2" width="9.28515625" style="2" customWidth="1"/>
    <col min="3" max="3" width="13.7109375" style="2" customWidth="1"/>
    <col min="4" max="4" width="20.140625" style="2" customWidth="1"/>
    <col min="5" max="5" width="16.28515625" style="2" customWidth="1"/>
    <col min="6" max="6" width="20.140625" style="2" customWidth="1"/>
    <col min="7" max="7" width="15.7109375" style="2" customWidth="1"/>
    <col min="8" max="8" width="9.5703125" style="2" customWidth="1"/>
    <col min="9" max="9" width="9.7109375" style="2" customWidth="1"/>
    <col min="10" max="10" width="7.140625" style="2" customWidth="1"/>
    <col min="11" max="11" width="11" style="2" customWidth="1"/>
    <col min="12" max="12" width="7.140625" style="2" customWidth="1"/>
    <col min="13" max="13" width="10.85546875" style="2" customWidth="1"/>
    <col min="14" max="14" width="15.140625" style="2" customWidth="1"/>
    <col min="15" max="15" width="11.7109375" style="2" customWidth="1"/>
    <col min="16" max="16" width="14.42578125" style="2" customWidth="1"/>
    <col min="17" max="17" width="14.140625" style="2" customWidth="1"/>
    <col min="18" max="18" width="15.5703125" style="2" customWidth="1"/>
    <col min="19" max="19" width="7.28515625" style="2" customWidth="1"/>
    <col min="20" max="20" width="11.42578125" style="2" customWidth="1"/>
    <col min="21" max="21" width="7.85546875" style="2" customWidth="1"/>
    <col min="22" max="22" width="9.7109375" style="2" customWidth="1"/>
    <col min="23" max="23" width="7.28515625" style="2" customWidth="1"/>
    <col min="24" max="24" width="11.42578125" style="2" customWidth="1"/>
    <col min="25" max="25" width="8" style="2" customWidth="1"/>
    <col min="26" max="26" width="9.5703125" style="2" customWidth="1"/>
    <col min="27" max="27" width="10.5703125" style="2" hidden="1" customWidth="1"/>
    <col min="28" max="28" width="9.140625" style="2" hidden="1" customWidth="1"/>
    <col min="29" max="36" width="9.140625" style="2"/>
    <col min="37" max="40" width="9.140625" style="2" customWidth="1"/>
    <col min="41" max="41" width="2.85546875" style="2" customWidth="1"/>
    <col min="42" max="16384" width="9.140625" style="2"/>
  </cols>
  <sheetData>
    <row r="1" spans="1:28" ht="49.5" customHeight="1" x14ac:dyDescent="0.25">
      <c r="A1" s="30" t="s">
        <v>74</v>
      </c>
      <c r="B1" s="31"/>
      <c r="C1" s="31"/>
      <c r="D1" s="31"/>
      <c r="E1" s="31"/>
      <c r="F1" s="31"/>
      <c r="G1" s="31"/>
      <c r="AA1" s="2" t="s">
        <v>10</v>
      </c>
      <c r="AB1" s="2" t="s">
        <v>5</v>
      </c>
    </row>
    <row r="2" spans="1:28" s="4" customFormat="1" ht="15.75" customHeight="1" x14ac:dyDescent="0.25">
      <c r="A2" s="27" t="s">
        <v>13</v>
      </c>
      <c r="B2" s="28"/>
      <c r="C2" s="28"/>
      <c r="D2" s="28"/>
      <c r="E2" s="28"/>
      <c r="F2" s="28"/>
      <c r="G2" s="32"/>
      <c r="H2" s="33" t="s">
        <v>0</v>
      </c>
      <c r="I2" s="34"/>
      <c r="J2" s="34"/>
      <c r="K2" s="34"/>
      <c r="L2" s="34"/>
      <c r="M2" s="34"/>
      <c r="N2" s="34"/>
      <c r="O2" s="34"/>
      <c r="P2" s="35"/>
      <c r="Q2" s="3"/>
      <c r="R2" s="33" t="s">
        <v>9</v>
      </c>
      <c r="S2" s="34"/>
      <c r="T2" s="34"/>
      <c r="U2" s="34"/>
      <c r="V2" s="34"/>
      <c r="W2" s="34"/>
      <c r="X2" s="34"/>
      <c r="Y2" s="34"/>
      <c r="Z2" s="13"/>
      <c r="AA2" s="2" t="s">
        <v>19</v>
      </c>
      <c r="AB2" s="2" t="s">
        <v>21</v>
      </c>
    </row>
    <row r="3" spans="1:28" s="7" customFormat="1" ht="75" x14ac:dyDescent="0.25">
      <c r="A3" s="5" t="s">
        <v>1</v>
      </c>
      <c r="B3" s="5" t="s">
        <v>16</v>
      </c>
      <c r="C3" s="5" t="s">
        <v>17</v>
      </c>
      <c r="D3" s="5" t="s">
        <v>14</v>
      </c>
      <c r="E3" s="5" t="s">
        <v>15</v>
      </c>
      <c r="F3" s="5" t="s">
        <v>28</v>
      </c>
      <c r="G3" s="5" t="s">
        <v>26</v>
      </c>
      <c r="H3" s="5" t="s">
        <v>12</v>
      </c>
      <c r="I3" s="5" t="s">
        <v>22</v>
      </c>
      <c r="J3" s="5" t="s">
        <v>8</v>
      </c>
      <c r="K3" s="5" t="s">
        <v>4</v>
      </c>
      <c r="L3" s="5" t="s">
        <v>8</v>
      </c>
      <c r="M3" s="5" t="s">
        <v>11</v>
      </c>
      <c r="N3" s="5" t="s">
        <v>23</v>
      </c>
      <c r="O3" s="5" t="s">
        <v>25</v>
      </c>
      <c r="P3" s="5" t="s">
        <v>2</v>
      </c>
      <c r="Q3" s="5"/>
      <c r="R3" s="5" t="s">
        <v>3</v>
      </c>
      <c r="S3" s="5" t="s">
        <v>8</v>
      </c>
      <c r="T3" s="5" t="s">
        <v>6</v>
      </c>
      <c r="U3" s="5" t="s">
        <v>8</v>
      </c>
      <c r="V3" s="5" t="s">
        <v>7</v>
      </c>
      <c r="W3" s="5" t="s">
        <v>8</v>
      </c>
      <c r="X3" s="5" t="s">
        <v>24</v>
      </c>
      <c r="Y3" s="5" t="s">
        <v>8</v>
      </c>
      <c r="Z3" s="12" t="s">
        <v>18</v>
      </c>
      <c r="AB3" s="7" t="s">
        <v>20</v>
      </c>
    </row>
    <row r="4" spans="1:28" x14ac:dyDescent="0.25">
      <c r="A4" s="1">
        <v>1</v>
      </c>
      <c r="B4" s="14">
        <v>3948</v>
      </c>
      <c r="C4" s="15">
        <v>45785</v>
      </c>
      <c r="D4" s="14" t="s">
        <v>63</v>
      </c>
      <c r="E4" s="14" t="s">
        <v>64</v>
      </c>
      <c r="F4" s="8" t="s">
        <v>37</v>
      </c>
      <c r="G4" s="5" t="s">
        <v>53</v>
      </c>
      <c r="H4" s="1" t="s">
        <v>10</v>
      </c>
      <c r="I4" s="16">
        <v>8.23</v>
      </c>
      <c r="J4" s="1">
        <f t="shared" ref="J4:J18" si="0">I4*110</f>
        <v>905.30000000000007</v>
      </c>
      <c r="K4" s="1" t="s">
        <v>5</v>
      </c>
      <c r="L4" s="1">
        <f t="shared" ref="L4:L18" si="1">IF(K4="ΑΡΙΣΤΗ",100,IF(K4="ΠΟΛΥ ΚΑΛΗ",50,IF(K4="ΚΑΛΗ",30,)))</f>
        <v>100</v>
      </c>
      <c r="M4" s="1" t="s">
        <v>10</v>
      </c>
      <c r="N4" s="1" t="s">
        <v>10</v>
      </c>
      <c r="O4" s="1" t="s">
        <v>10</v>
      </c>
      <c r="P4" s="1"/>
      <c r="Q4" s="1" t="str">
        <f t="shared" ref="Q4:Q18" si="2">IF(AND(H4="ΝΑΙ",N4="ΝΑΙ",IF(OR(K4="ΑΡΙΣΤΗ",K4="ΠΟΛΥ ΚΑΛΗ",K4="ΚΑΛΗ"),IF(M4="ΝΑΙ",O4="ΝΑΙ"))),"ΟΚ","ΑΠΟΡΡΙΠΤΕΤΑΙ")</f>
        <v>ΟΚ</v>
      </c>
      <c r="R4" s="1" t="s">
        <v>10</v>
      </c>
      <c r="S4" s="1">
        <f>150+75</f>
        <v>225</v>
      </c>
      <c r="T4" s="1"/>
      <c r="U4" s="1">
        <f t="shared" ref="U4:U18" si="3">IF(T4="ΑΡΙΣΤΗ",100,IF(T4="ΠΟΛΥ ΚΑΛΗ",50,IF(T4="ΚΑΛΗ",30,)))</f>
        <v>0</v>
      </c>
      <c r="V4" s="1"/>
      <c r="W4" s="1">
        <f t="shared" ref="W4:W18" si="4">IF(V4="ΑΡΙΣΤΗ",100,IF(V4="ΠΟΛΥ ΚΑΛΗ",50,IF(V4="ΚΑΛΗ",30,)))</f>
        <v>0</v>
      </c>
      <c r="X4" s="1">
        <v>72</v>
      </c>
      <c r="Y4" s="1">
        <f t="shared" ref="Y4:Y18" si="5">X4*7</f>
        <v>504</v>
      </c>
      <c r="Z4" s="11">
        <f t="shared" ref="Z4:Z18" si="6">J4+L4+S4+U4+W4+Y4</f>
        <v>1734.3000000000002</v>
      </c>
    </row>
    <row r="5" spans="1:28" x14ac:dyDescent="0.25">
      <c r="A5" s="1">
        <v>2</v>
      </c>
      <c r="B5" s="14">
        <v>3747</v>
      </c>
      <c r="C5" s="15">
        <v>45783</v>
      </c>
      <c r="D5" s="14" t="s">
        <v>35</v>
      </c>
      <c r="E5" s="14" t="s">
        <v>36</v>
      </c>
      <c r="F5" s="5" t="s">
        <v>37</v>
      </c>
      <c r="G5" s="5" t="s">
        <v>38</v>
      </c>
      <c r="H5" s="1" t="s">
        <v>10</v>
      </c>
      <c r="I5" s="16">
        <v>7.92</v>
      </c>
      <c r="J5" s="1">
        <f t="shared" si="0"/>
        <v>871.2</v>
      </c>
      <c r="K5" s="1" t="s">
        <v>5</v>
      </c>
      <c r="L5" s="1">
        <f t="shared" si="1"/>
        <v>100</v>
      </c>
      <c r="M5" s="1" t="s">
        <v>10</v>
      </c>
      <c r="N5" s="1" t="s">
        <v>10</v>
      </c>
      <c r="O5" s="1" t="s">
        <v>10</v>
      </c>
      <c r="P5" s="1"/>
      <c r="Q5" s="1" t="str">
        <f t="shared" si="2"/>
        <v>ΟΚ</v>
      </c>
      <c r="R5" s="1" t="s">
        <v>10</v>
      </c>
      <c r="S5" s="1">
        <f t="shared" ref="S5:S18" si="7">IF(R5="ΝΑΙ",150,0)</f>
        <v>150</v>
      </c>
      <c r="T5" s="1" t="s">
        <v>20</v>
      </c>
      <c r="U5" s="1">
        <f t="shared" si="3"/>
        <v>30</v>
      </c>
      <c r="V5" s="1"/>
      <c r="W5" s="1">
        <f t="shared" si="4"/>
        <v>0</v>
      </c>
      <c r="X5" s="1">
        <v>83</v>
      </c>
      <c r="Y5" s="1">
        <f t="shared" si="5"/>
        <v>581</v>
      </c>
      <c r="Z5" s="11">
        <f t="shared" si="6"/>
        <v>1732.2</v>
      </c>
    </row>
    <row r="6" spans="1:28" x14ac:dyDescent="0.25">
      <c r="A6" s="1">
        <v>3</v>
      </c>
      <c r="B6" s="14">
        <v>3946</v>
      </c>
      <c r="C6" s="15">
        <v>45785</v>
      </c>
      <c r="D6" s="14" t="s">
        <v>56</v>
      </c>
      <c r="E6" s="14" t="s">
        <v>57</v>
      </c>
      <c r="F6" s="8" t="s">
        <v>31</v>
      </c>
      <c r="G6" s="5" t="s">
        <v>43</v>
      </c>
      <c r="H6" s="1" t="s">
        <v>10</v>
      </c>
      <c r="I6" s="16">
        <v>8.7899999999999991</v>
      </c>
      <c r="J6" s="1">
        <f t="shared" si="0"/>
        <v>966.89999999999986</v>
      </c>
      <c r="K6" s="1" t="s">
        <v>5</v>
      </c>
      <c r="L6" s="1">
        <f t="shared" si="1"/>
        <v>100</v>
      </c>
      <c r="M6" s="1" t="s">
        <v>10</v>
      </c>
      <c r="N6" s="1" t="s">
        <v>10</v>
      </c>
      <c r="O6" s="1" t="s">
        <v>10</v>
      </c>
      <c r="P6" s="1"/>
      <c r="Q6" s="1" t="str">
        <f t="shared" si="2"/>
        <v>ΟΚ</v>
      </c>
      <c r="R6" s="1" t="s">
        <v>10</v>
      </c>
      <c r="S6" s="1">
        <f t="shared" si="7"/>
        <v>150</v>
      </c>
      <c r="T6" s="1"/>
      <c r="U6" s="1">
        <f t="shared" si="3"/>
        <v>0</v>
      </c>
      <c r="V6" s="1"/>
      <c r="W6" s="1">
        <f t="shared" si="4"/>
        <v>0</v>
      </c>
      <c r="X6" s="1">
        <v>73</v>
      </c>
      <c r="Y6" s="1">
        <f t="shared" si="5"/>
        <v>511</v>
      </c>
      <c r="Z6" s="11">
        <f t="shared" si="6"/>
        <v>1727.8999999999999</v>
      </c>
    </row>
    <row r="7" spans="1:28" ht="24" customHeight="1" x14ac:dyDescent="0.25">
      <c r="A7" s="1">
        <v>4</v>
      </c>
      <c r="B7" s="5">
        <v>3836</v>
      </c>
      <c r="C7" s="9">
        <v>45784</v>
      </c>
      <c r="D7" s="5" t="s">
        <v>46</v>
      </c>
      <c r="E7" s="5" t="s">
        <v>47</v>
      </c>
      <c r="F7" s="5" t="s">
        <v>31</v>
      </c>
      <c r="G7" s="5" t="s">
        <v>43</v>
      </c>
      <c r="H7" s="1" t="s">
        <v>10</v>
      </c>
      <c r="I7" s="1">
        <v>8.6199999999999992</v>
      </c>
      <c r="J7" s="1">
        <f t="shared" si="0"/>
        <v>948.19999999999993</v>
      </c>
      <c r="K7" s="1" t="s">
        <v>21</v>
      </c>
      <c r="L7" s="1">
        <f t="shared" si="1"/>
        <v>50</v>
      </c>
      <c r="M7" s="1" t="s">
        <v>10</v>
      </c>
      <c r="N7" s="1" t="s">
        <v>10</v>
      </c>
      <c r="O7" s="1" t="s">
        <v>10</v>
      </c>
      <c r="P7" s="1" t="s">
        <v>10</v>
      </c>
      <c r="Q7" s="1" t="str">
        <f t="shared" si="2"/>
        <v>ΟΚ</v>
      </c>
      <c r="R7" s="1" t="s">
        <v>10</v>
      </c>
      <c r="S7" s="1">
        <f t="shared" si="7"/>
        <v>150</v>
      </c>
      <c r="T7" s="1"/>
      <c r="U7" s="1">
        <f t="shared" si="3"/>
        <v>0</v>
      </c>
      <c r="V7" s="1"/>
      <c r="W7" s="1">
        <f t="shared" si="4"/>
        <v>0</v>
      </c>
      <c r="X7" s="1">
        <v>80</v>
      </c>
      <c r="Y7" s="1">
        <f t="shared" si="5"/>
        <v>560</v>
      </c>
      <c r="Z7" s="11">
        <f t="shared" si="6"/>
        <v>1708.1999999999998</v>
      </c>
    </row>
    <row r="8" spans="1:28" ht="23.25" customHeight="1" x14ac:dyDescent="0.25">
      <c r="A8" s="1">
        <v>5</v>
      </c>
      <c r="B8" s="14">
        <v>3944</v>
      </c>
      <c r="C8" s="15">
        <v>45785</v>
      </c>
      <c r="D8" s="14" t="s">
        <v>61</v>
      </c>
      <c r="E8" s="14" t="s">
        <v>62</v>
      </c>
      <c r="F8" s="5" t="s">
        <v>31</v>
      </c>
      <c r="G8" s="5" t="s">
        <v>53</v>
      </c>
      <c r="H8" s="1" t="s">
        <v>10</v>
      </c>
      <c r="I8" s="16">
        <v>7.11</v>
      </c>
      <c r="J8" s="1">
        <f t="shared" si="0"/>
        <v>782.1</v>
      </c>
      <c r="K8" s="1" t="s">
        <v>5</v>
      </c>
      <c r="L8" s="1">
        <f t="shared" si="1"/>
        <v>100</v>
      </c>
      <c r="M8" s="1" t="s">
        <v>10</v>
      </c>
      <c r="N8" s="1" t="s">
        <v>10</v>
      </c>
      <c r="O8" s="1" t="s">
        <v>10</v>
      </c>
      <c r="P8" s="1"/>
      <c r="Q8" s="1" t="str">
        <f t="shared" si="2"/>
        <v>ΟΚ</v>
      </c>
      <c r="R8" s="1" t="s">
        <v>10</v>
      </c>
      <c r="S8" s="1">
        <f t="shared" si="7"/>
        <v>150</v>
      </c>
      <c r="T8" s="1"/>
      <c r="U8" s="1">
        <f t="shared" si="3"/>
        <v>0</v>
      </c>
      <c r="V8" s="1"/>
      <c r="W8" s="1">
        <f t="shared" si="4"/>
        <v>0</v>
      </c>
      <c r="X8" s="1">
        <v>84</v>
      </c>
      <c r="Y8" s="1">
        <f t="shared" si="5"/>
        <v>588</v>
      </c>
      <c r="Z8" s="11">
        <f t="shared" si="6"/>
        <v>1620.1</v>
      </c>
    </row>
    <row r="9" spans="1:28" x14ac:dyDescent="0.25">
      <c r="A9" s="1">
        <v>6</v>
      </c>
      <c r="B9" s="5">
        <v>3659</v>
      </c>
      <c r="C9" s="9">
        <v>45782</v>
      </c>
      <c r="D9" s="5" t="s">
        <v>29</v>
      </c>
      <c r="E9" s="5" t="s">
        <v>30</v>
      </c>
      <c r="F9" s="5" t="s">
        <v>31</v>
      </c>
      <c r="G9" s="5" t="s">
        <v>32</v>
      </c>
      <c r="H9" s="1" t="s">
        <v>10</v>
      </c>
      <c r="I9" s="1">
        <v>6.97</v>
      </c>
      <c r="J9" s="1">
        <f t="shared" si="0"/>
        <v>766.69999999999993</v>
      </c>
      <c r="K9" s="1" t="s">
        <v>20</v>
      </c>
      <c r="L9" s="1">
        <f t="shared" si="1"/>
        <v>30</v>
      </c>
      <c r="M9" s="1" t="s">
        <v>10</v>
      </c>
      <c r="N9" s="1" t="s">
        <v>10</v>
      </c>
      <c r="O9" s="1" t="s">
        <v>10</v>
      </c>
      <c r="P9" s="1" t="s">
        <v>10</v>
      </c>
      <c r="Q9" s="1" t="str">
        <f t="shared" si="2"/>
        <v>ΟΚ</v>
      </c>
      <c r="R9" s="1" t="s">
        <v>10</v>
      </c>
      <c r="S9" s="1">
        <f t="shared" si="7"/>
        <v>150</v>
      </c>
      <c r="T9" s="1"/>
      <c r="U9" s="1">
        <f t="shared" si="3"/>
        <v>0</v>
      </c>
      <c r="V9" s="1"/>
      <c r="W9" s="1">
        <f t="shared" si="4"/>
        <v>0</v>
      </c>
      <c r="X9" s="1">
        <v>83</v>
      </c>
      <c r="Y9" s="1">
        <f t="shared" si="5"/>
        <v>581</v>
      </c>
      <c r="Z9" s="11">
        <f t="shared" si="6"/>
        <v>1527.6999999999998</v>
      </c>
    </row>
    <row r="10" spans="1:28" x14ac:dyDescent="0.25">
      <c r="A10" s="1">
        <v>7</v>
      </c>
      <c r="B10" s="5">
        <v>3943</v>
      </c>
      <c r="C10" s="9">
        <v>45785</v>
      </c>
      <c r="D10" s="5" t="s">
        <v>58</v>
      </c>
      <c r="E10" s="5" t="s">
        <v>59</v>
      </c>
      <c r="F10" s="5" t="s">
        <v>31</v>
      </c>
      <c r="G10" s="5" t="s">
        <v>60</v>
      </c>
      <c r="H10" s="1" t="s">
        <v>10</v>
      </c>
      <c r="I10" s="1">
        <v>6.69</v>
      </c>
      <c r="J10" s="1">
        <f t="shared" si="0"/>
        <v>735.90000000000009</v>
      </c>
      <c r="K10" s="1" t="s">
        <v>5</v>
      </c>
      <c r="L10" s="1">
        <f t="shared" si="1"/>
        <v>100</v>
      </c>
      <c r="M10" s="1" t="s">
        <v>10</v>
      </c>
      <c r="N10" s="1" t="s">
        <v>10</v>
      </c>
      <c r="O10" s="1" t="s">
        <v>10</v>
      </c>
      <c r="P10" s="1"/>
      <c r="Q10" s="1" t="str">
        <f t="shared" si="2"/>
        <v>ΟΚ</v>
      </c>
      <c r="R10" s="1"/>
      <c r="S10" s="1">
        <f t="shared" si="7"/>
        <v>0</v>
      </c>
      <c r="T10" s="1"/>
      <c r="U10" s="1">
        <f t="shared" si="3"/>
        <v>0</v>
      </c>
      <c r="V10" s="1"/>
      <c r="W10" s="1">
        <f t="shared" si="4"/>
        <v>0</v>
      </c>
      <c r="X10" s="1">
        <v>84</v>
      </c>
      <c r="Y10" s="1">
        <f t="shared" si="5"/>
        <v>588</v>
      </c>
      <c r="Z10" s="11">
        <f t="shared" si="6"/>
        <v>1423.9</v>
      </c>
    </row>
    <row r="11" spans="1:28" ht="30" x14ac:dyDescent="0.25">
      <c r="A11" s="1">
        <v>8</v>
      </c>
      <c r="B11" s="14">
        <v>3730</v>
      </c>
      <c r="C11" s="15">
        <v>45783</v>
      </c>
      <c r="D11" s="14" t="s">
        <v>33</v>
      </c>
      <c r="E11" s="14" t="s">
        <v>34</v>
      </c>
      <c r="F11" s="5" t="s">
        <v>31</v>
      </c>
      <c r="G11" s="5" t="s">
        <v>32</v>
      </c>
      <c r="H11" s="1" t="s">
        <v>10</v>
      </c>
      <c r="I11" s="16">
        <v>7.22</v>
      </c>
      <c r="J11" s="1">
        <f t="shared" si="0"/>
        <v>794.19999999999993</v>
      </c>
      <c r="K11" s="1" t="s">
        <v>20</v>
      </c>
      <c r="L11" s="1">
        <f t="shared" si="1"/>
        <v>30</v>
      </c>
      <c r="M11" s="1" t="s">
        <v>10</v>
      </c>
      <c r="N11" s="1" t="s">
        <v>10</v>
      </c>
      <c r="O11" s="1" t="s">
        <v>10</v>
      </c>
      <c r="P11" s="1"/>
      <c r="Q11" s="1" t="str">
        <f t="shared" si="2"/>
        <v>ΟΚ</v>
      </c>
      <c r="R11" s="1"/>
      <c r="S11" s="1">
        <f t="shared" si="7"/>
        <v>0</v>
      </c>
      <c r="T11" s="1"/>
      <c r="U11" s="1">
        <f t="shared" si="3"/>
        <v>0</v>
      </c>
      <c r="V11" s="1"/>
      <c r="W11" s="1">
        <f t="shared" si="4"/>
        <v>0</v>
      </c>
      <c r="X11" s="1">
        <v>84</v>
      </c>
      <c r="Y11" s="1">
        <f t="shared" si="5"/>
        <v>588</v>
      </c>
      <c r="Z11" s="11">
        <f t="shared" si="6"/>
        <v>1412.1999999999998</v>
      </c>
    </row>
    <row r="12" spans="1:28" ht="30" x14ac:dyDescent="0.25">
      <c r="A12" s="1">
        <v>9</v>
      </c>
      <c r="B12" s="5" t="s">
        <v>54</v>
      </c>
      <c r="C12" s="9" t="s">
        <v>55</v>
      </c>
      <c r="D12" s="5" t="s">
        <v>41</v>
      </c>
      <c r="E12" s="5" t="s">
        <v>42</v>
      </c>
      <c r="F12" s="5" t="s">
        <v>37</v>
      </c>
      <c r="G12" s="5" t="s">
        <v>43</v>
      </c>
      <c r="H12" s="1" t="s">
        <v>10</v>
      </c>
      <c r="I12" s="1">
        <v>7.75</v>
      </c>
      <c r="J12" s="1">
        <f t="shared" si="0"/>
        <v>852.5</v>
      </c>
      <c r="K12" s="1" t="s">
        <v>5</v>
      </c>
      <c r="L12" s="1">
        <f t="shared" si="1"/>
        <v>100</v>
      </c>
      <c r="M12" s="1" t="s">
        <v>10</v>
      </c>
      <c r="N12" s="1" t="s">
        <v>10</v>
      </c>
      <c r="O12" s="1" t="s">
        <v>10</v>
      </c>
      <c r="P12" s="1"/>
      <c r="Q12" s="1" t="str">
        <f t="shared" si="2"/>
        <v>ΟΚ</v>
      </c>
      <c r="R12" s="1" t="s">
        <v>10</v>
      </c>
      <c r="S12" s="1">
        <f t="shared" si="7"/>
        <v>150</v>
      </c>
      <c r="T12" s="1"/>
      <c r="U12" s="1">
        <f t="shared" si="3"/>
        <v>0</v>
      </c>
      <c r="V12" s="1"/>
      <c r="W12" s="1">
        <f t="shared" si="4"/>
        <v>0</v>
      </c>
      <c r="X12" s="1">
        <v>33</v>
      </c>
      <c r="Y12" s="1">
        <f t="shared" si="5"/>
        <v>231</v>
      </c>
      <c r="Z12" s="11">
        <f t="shared" si="6"/>
        <v>1333.5</v>
      </c>
    </row>
    <row r="13" spans="1:28" ht="45" x14ac:dyDescent="0.25">
      <c r="A13" s="1">
        <v>10</v>
      </c>
      <c r="B13" s="14">
        <v>4092</v>
      </c>
      <c r="C13" s="15" t="s">
        <v>70</v>
      </c>
      <c r="D13" s="14" t="s">
        <v>71</v>
      </c>
      <c r="E13" s="14" t="s">
        <v>72</v>
      </c>
      <c r="F13" s="17" t="s">
        <v>31</v>
      </c>
      <c r="G13" s="5" t="s">
        <v>38</v>
      </c>
      <c r="H13" s="1" t="s">
        <v>10</v>
      </c>
      <c r="I13" s="16">
        <v>7.09</v>
      </c>
      <c r="J13" s="1">
        <f t="shared" si="0"/>
        <v>779.9</v>
      </c>
      <c r="K13" s="1" t="s">
        <v>5</v>
      </c>
      <c r="L13" s="1">
        <f t="shared" si="1"/>
        <v>100</v>
      </c>
      <c r="M13" s="1" t="s">
        <v>10</v>
      </c>
      <c r="N13" s="1" t="s">
        <v>10</v>
      </c>
      <c r="O13" s="1" t="s">
        <v>10</v>
      </c>
      <c r="P13" s="1" t="s">
        <v>10</v>
      </c>
      <c r="Q13" s="1" t="str">
        <f t="shared" si="2"/>
        <v>ΟΚ</v>
      </c>
      <c r="R13" s="1"/>
      <c r="S13" s="1">
        <f t="shared" si="7"/>
        <v>0</v>
      </c>
      <c r="T13" s="1" t="s">
        <v>20</v>
      </c>
      <c r="U13" s="1">
        <f t="shared" si="3"/>
        <v>30</v>
      </c>
      <c r="V13" s="1"/>
      <c r="W13" s="1">
        <f t="shared" si="4"/>
        <v>0</v>
      </c>
      <c r="X13" s="1">
        <v>60</v>
      </c>
      <c r="Y13" s="1">
        <f t="shared" si="5"/>
        <v>420</v>
      </c>
      <c r="Z13" s="11">
        <f t="shared" si="6"/>
        <v>1329.9</v>
      </c>
    </row>
    <row r="14" spans="1:28" x14ac:dyDescent="0.25">
      <c r="A14" s="1">
        <v>11</v>
      </c>
      <c r="B14" s="5">
        <v>3871</v>
      </c>
      <c r="C14" s="9">
        <v>45785</v>
      </c>
      <c r="D14" s="5" t="s">
        <v>48</v>
      </c>
      <c r="E14" s="5" t="s">
        <v>49</v>
      </c>
      <c r="F14" s="5" t="s">
        <v>37</v>
      </c>
      <c r="G14" s="5" t="s">
        <v>43</v>
      </c>
      <c r="H14" s="1" t="s">
        <v>10</v>
      </c>
      <c r="I14" s="1">
        <v>8.36</v>
      </c>
      <c r="J14" s="1">
        <f t="shared" si="0"/>
        <v>919.59999999999991</v>
      </c>
      <c r="K14" s="1" t="s">
        <v>5</v>
      </c>
      <c r="L14" s="1">
        <f t="shared" si="1"/>
        <v>100</v>
      </c>
      <c r="M14" s="1" t="s">
        <v>10</v>
      </c>
      <c r="N14" s="1" t="s">
        <v>10</v>
      </c>
      <c r="O14" s="1" t="s">
        <v>10</v>
      </c>
      <c r="P14" s="1"/>
      <c r="Q14" s="1" t="str">
        <f t="shared" si="2"/>
        <v>ΟΚ</v>
      </c>
      <c r="R14" s="1"/>
      <c r="S14" s="1">
        <f t="shared" si="7"/>
        <v>0</v>
      </c>
      <c r="T14" s="1"/>
      <c r="U14" s="1">
        <f t="shared" si="3"/>
        <v>0</v>
      </c>
      <c r="V14" s="1"/>
      <c r="W14" s="1">
        <f t="shared" si="4"/>
        <v>0</v>
      </c>
      <c r="X14" s="1">
        <v>17</v>
      </c>
      <c r="Y14" s="1">
        <f t="shared" si="5"/>
        <v>119</v>
      </c>
      <c r="Z14" s="11">
        <f t="shared" si="6"/>
        <v>1138.5999999999999</v>
      </c>
    </row>
    <row r="15" spans="1:28" s="10" customFormat="1" x14ac:dyDescent="0.25">
      <c r="A15" s="1">
        <v>12</v>
      </c>
      <c r="B15" s="14">
        <v>3899</v>
      </c>
      <c r="C15" s="15">
        <v>45785</v>
      </c>
      <c r="D15" s="14" t="s">
        <v>50</v>
      </c>
      <c r="E15" s="14" t="s">
        <v>51</v>
      </c>
      <c r="F15" s="5" t="s">
        <v>37</v>
      </c>
      <c r="G15" s="5" t="s">
        <v>52</v>
      </c>
      <c r="H15" s="1" t="s">
        <v>10</v>
      </c>
      <c r="I15" s="16">
        <v>8.57</v>
      </c>
      <c r="J15" s="1">
        <f t="shared" si="0"/>
        <v>942.7</v>
      </c>
      <c r="K15" s="1" t="s">
        <v>20</v>
      </c>
      <c r="L15" s="1">
        <f t="shared" si="1"/>
        <v>30</v>
      </c>
      <c r="M15" s="1" t="s">
        <v>10</v>
      </c>
      <c r="N15" s="1" t="s">
        <v>10</v>
      </c>
      <c r="O15" s="1" t="s">
        <v>10</v>
      </c>
      <c r="P15" s="1"/>
      <c r="Q15" s="1" t="str">
        <f t="shared" si="2"/>
        <v>ΟΚ</v>
      </c>
      <c r="R15" s="1"/>
      <c r="S15" s="1">
        <f t="shared" si="7"/>
        <v>0</v>
      </c>
      <c r="T15" s="1"/>
      <c r="U15" s="1">
        <f t="shared" si="3"/>
        <v>0</v>
      </c>
      <c r="V15" s="1"/>
      <c r="W15" s="1">
        <f t="shared" si="4"/>
        <v>0</v>
      </c>
      <c r="X15" s="1">
        <v>18</v>
      </c>
      <c r="Y15" s="1">
        <f t="shared" si="5"/>
        <v>126</v>
      </c>
      <c r="Z15" s="11">
        <f t="shared" si="6"/>
        <v>1098.7</v>
      </c>
    </row>
    <row r="16" spans="1:28" x14ac:dyDescent="0.25">
      <c r="A16" s="1">
        <v>13</v>
      </c>
      <c r="B16" s="14">
        <v>3812</v>
      </c>
      <c r="C16" s="15">
        <v>45784</v>
      </c>
      <c r="D16" s="14" t="s">
        <v>39</v>
      </c>
      <c r="E16" s="14" t="s">
        <v>40</v>
      </c>
      <c r="F16" s="8" t="s">
        <v>31</v>
      </c>
      <c r="G16" s="5" t="s">
        <v>38</v>
      </c>
      <c r="H16" s="1" t="s">
        <v>10</v>
      </c>
      <c r="I16" s="16">
        <v>8.09</v>
      </c>
      <c r="J16" s="1">
        <f t="shared" si="0"/>
        <v>889.9</v>
      </c>
      <c r="K16" s="1" t="s">
        <v>5</v>
      </c>
      <c r="L16" s="1">
        <f t="shared" si="1"/>
        <v>100</v>
      </c>
      <c r="M16" s="1" t="s">
        <v>10</v>
      </c>
      <c r="N16" s="1" t="s">
        <v>10</v>
      </c>
      <c r="O16" s="1" t="s">
        <v>10</v>
      </c>
      <c r="P16" s="1"/>
      <c r="Q16" s="1" t="str">
        <f t="shared" si="2"/>
        <v>ΟΚ</v>
      </c>
      <c r="R16" s="1"/>
      <c r="S16" s="1">
        <f t="shared" si="7"/>
        <v>0</v>
      </c>
      <c r="T16" s="1"/>
      <c r="U16" s="1">
        <f t="shared" si="3"/>
        <v>0</v>
      </c>
      <c r="V16" s="1"/>
      <c r="W16" s="1">
        <f t="shared" si="4"/>
        <v>0</v>
      </c>
      <c r="X16" s="1">
        <v>6</v>
      </c>
      <c r="Y16" s="1">
        <f t="shared" si="5"/>
        <v>42</v>
      </c>
      <c r="Z16" s="11">
        <f t="shared" si="6"/>
        <v>1031.9000000000001</v>
      </c>
    </row>
    <row r="17" spans="1:26" x14ac:dyDescent="0.25">
      <c r="A17" s="1">
        <v>14</v>
      </c>
      <c r="B17" s="14">
        <v>3830</v>
      </c>
      <c r="C17" s="15">
        <v>45784</v>
      </c>
      <c r="D17" s="14" t="s">
        <v>44</v>
      </c>
      <c r="E17" s="14" t="s">
        <v>45</v>
      </c>
      <c r="F17" s="5" t="s">
        <v>37</v>
      </c>
      <c r="G17" s="5" t="s">
        <v>43</v>
      </c>
      <c r="H17" s="1" t="s">
        <v>10</v>
      </c>
      <c r="I17" s="16">
        <v>8.5</v>
      </c>
      <c r="J17" s="1">
        <f t="shared" si="0"/>
        <v>935</v>
      </c>
      <c r="K17" s="1" t="s">
        <v>20</v>
      </c>
      <c r="L17" s="1">
        <f t="shared" si="1"/>
        <v>30</v>
      </c>
      <c r="M17" s="1" t="s">
        <v>10</v>
      </c>
      <c r="N17" s="1" t="s">
        <v>10</v>
      </c>
      <c r="O17" s="1" t="s">
        <v>10</v>
      </c>
      <c r="P17" s="1" t="s">
        <v>10</v>
      </c>
      <c r="Q17" s="1" t="str">
        <f t="shared" si="2"/>
        <v>ΟΚ</v>
      </c>
      <c r="R17" s="1"/>
      <c r="S17" s="1">
        <f t="shared" si="7"/>
        <v>0</v>
      </c>
      <c r="T17" s="1"/>
      <c r="U17" s="1">
        <f t="shared" si="3"/>
        <v>0</v>
      </c>
      <c r="V17" s="1"/>
      <c r="W17" s="1">
        <f t="shared" si="4"/>
        <v>0</v>
      </c>
      <c r="X17" s="1">
        <v>7</v>
      </c>
      <c r="Y17" s="1">
        <f t="shared" si="5"/>
        <v>49</v>
      </c>
      <c r="Z17" s="11">
        <f t="shared" si="6"/>
        <v>1014</v>
      </c>
    </row>
    <row r="18" spans="1:26" ht="45" x14ac:dyDescent="0.25">
      <c r="A18" s="1">
        <v>15</v>
      </c>
      <c r="B18" s="14">
        <v>4095</v>
      </c>
      <c r="C18" s="15" t="s">
        <v>67</v>
      </c>
      <c r="D18" s="14" t="s">
        <v>68</v>
      </c>
      <c r="E18" s="14" t="s">
        <v>69</v>
      </c>
      <c r="F18" s="17" t="s">
        <v>37</v>
      </c>
      <c r="G18" s="5" t="s">
        <v>60</v>
      </c>
      <c r="H18" s="1" t="s">
        <v>10</v>
      </c>
      <c r="I18" s="16">
        <v>7.34</v>
      </c>
      <c r="J18" s="1">
        <f t="shared" si="0"/>
        <v>807.4</v>
      </c>
      <c r="K18" s="1" t="s">
        <v>5</v>
      </c>
      <c r="L18" s="1">
        <f t="shared" si="1"/>
        <v>100</v>
      </c>
      <c r="M18" s="1" t="s">
        <v>10</v>
      </c>
      <c r="N18" s="1" t="s">
        <v>10</v>
      </c>
      <c r="O18" s="1" t="s">
        <v>10</v>
      </c>
      <c r="P18" s="1"/>
      <c r="Q18" s="1" t="str">
        <f t="shared" si="2"/>
        <v>ΟΚ</v>
      </c>
      <c r="R18" s="1"/>
      <c r="S18" s="1">
        <f t="shared" si="7"/>
        <v>0</v>
      </c>
      <c r="T18" s="1"/>
      <c r="U18" s="1">
        <f t="shared" si="3"/>
        <v>0</v>
      </c>
      <c r="V18" s="1"/>
      <c r="W18" s="1">
        <f t="shared" si="4"/>
        <v>0</v>
      </c>
      <c r="X18" s="1"/>
      <c r="Y18" s="1">
        <f t="shared" si="5"/>
        <v>0</v>
      </c>
      <c r="Z18" s="11">
        <f t="shared" si="6"/>
        <v>907.4</v>
      </c>
    </row>
  </sheetData>
  <sheetProtection algorithmName="SHA-512" hashValue="r4ZR0mYSgawOB0detWEge0+Km8wMw/yKYSJOhBgDrBb13oqM9KRMKmeCGfCWQfWk/kyu9kqYf7HWX55ddYBaxw==" saltValue="nkCK48wOoVe67yftD2LJ6A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3:Z18">
    <sortCondition descending="1" ref="Z3:Z18"/>
  </sortState>
  <mergeCells count="4">
    <mergeCell ref="A1:G1"/>
    <mergeCell ref="A2:G2"/>
    <mergeCell ref="H2:P2"/>
    <mergeCell ref="R2:Y2"/>
  </mergeCells>
  <dataValidations count="3">
    <dataValidation type="list" allowBlank="1" showInputMessage="1" showErrorMessage="1" sqref="V4:V18 K4:K18 T4:T18" xr:uid="{4069E11A-1969-4615-B051-D6549B0B137C}">
      <formula1>$AB$1:$AB$3</formula1>
    </dataValidation>
    <dataValidation type="list" allowBlank="1" showInputMessage="1" showErrorMessage="1" sqref="M4:P18 R4:R18 H4:H18" xr:uid="{6C53626E-CB66-47BF-8590-CB800F3E2F5B}">
      <formula1>$AA$1:$AA$2</formula1>
    </dataValidation>
    <dataValidation type="whole" allowBlank="1" showInputMessage="1" showErrorMessage="1" errorTitle="ΠΡΟΣΟΧΗ!" error="ΕΩΣ 84 ΜΗΝΕΣ" sqref="X4:X18" xr:uid="{910024C0-11A3-4A77-9A38-D1E4C6ACE5B5}">
      <formula1>1</formula1>
      <formula2>84</formula2>
    </dataValidation>
  </dataValidations>
  <pageMargins left="0.7" right="0.7" top="0.75" bottom="0.75" header="0.3" footer="0.3"/>
  <pageSetup paperSize="9"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68551-356D-4DC7-A812-7756A6525238}">
  <sheetPr>
    <pageSetUpPr fitToPage="1"/>
  </sheetPr>
  <dimension ref="A1:AB7"/>
  <sheetViews>
    <sheetView workbookViewId="0">
      <selection activeCell="A22" sqref="A22"/>
    </sheetView>
  </sheetViews>
  <sheetFormatPr defaultColWidth="9.140625" defaultRowHeight="15" x14ac:dyDescent="0.25"/>
  <cols>
    <col min="1" max="1" width="4.85546875" style="2" customWidth="1"/>
    <col min="2" max="2" width="9.28515625" style="2" customWidth="1"/>
    <col min="3" max="3" width="13.7109375" style="2" customWidth="1"/>
    <col min="4" max="4" width="20.140625" style="2" customWidth="1"/>
    <col min="5" max="5" width="16.28515625" style="2" customWidth="1"/>
    <col min="6" max="6" width="20.140625" style="2" customWidth="1"/>
    <col min="7" max="7" width="15.7109375" style="2" customWidth="1"/>
    <col min="8" max="8" width="9.5703125" style="2" customWidth="1"/>
    <col min="9" max="9" width="9.7109375" style="2" customWidth="1"/>
    <col min="10" max="10" width="7.140625" style="2" customWidth="1"/>
    <col min="11" max="11" width="11" style="2" customWidth="1"/>
    <col min="12" max="12" width="7.140625" style="2" customWidth="1"/>
    <col min="13" max="13" width="10.85546875" style="2" customWidth="1"/>
    <col min="14" max="14" width="15.140625" style="2" customWidth="1"/>
    <col min="15" max="15" width="11.7109375" style="2" customWidth="1"/>
    <col min="16" max="16" width="14.42578125" style="2" customWidth="1"/>
    <col min="17" max="17" width="14.140625" style="2" customWidth="1"/>
    <col min="18" max="18" width="15.5703125" style="2" customWidth="1"/>
    <col min="19" max="19" width="7.28515625" style="2" customWidth="1"/>
    <col min="20" max="20" width="11.42578125" style="2" customWidth="1"/>
    <col min="21" max="21" width="7.85546875" style="2" customWidth="1"/>
    <col min="22" max="22" width="9.7109375" style="2" customWidth="1"/>
    <col min="23" max="23" width="7.28515625" style="2" customWidth="1"/>
    <col min="24" max="24" width="11.42578125" style="2" customWidth="1"/>
    <col min="25" max="25" width="8" style="2" customWidth="1"/>
    <col min="26" max="26" width="9.5703125" style="2" customWidth="1"/>
    <col min="27" max="27" width="10.5703125" style="2" hidden="1" customWidth="1"/>
    <col min="28" max="28" width="9.140625" style="2" hidden="1" customWidth="1"/>
    <col min="29" max="40" width="9.140625" style="2"/>
    <col min="41" max="41" width="2.85546875" style="2" customWidth="1"/>
    <col min="42" max="16384" width="9.140625" style="2"/>
  </cols>
  <sheetData>
    <row r="1" spans="1:28" ht="63.75" customHeight="1" x14ac:dyDescent="0.25">
      <c r="A1" s="30" t="s">
        <v>75</v>
      </c>
      <c r="B1" s="31"/>
      <c r="C1" s="31"/>
      <c r="D1" s="31"/>
      <c r="E1" s="31"/>
      <c r="F1" s="31"/>
      <c r="G1" s="31"/>
      <c r="AA1" s="2" t="s">
        <v>10</v>
      </c>
      <c r="AB1" s="2" t="s">
        <v>5</v>
      </c>
    </row>
    <row r="2" spans="1:28" s="4" customFormat="1" ht="15.75" customHeight="1" x14ac:dyDescent="0.25">
      <c r="A2" s="27" t="s">
        <v>13</v>
      </c>
      <c r="B2" s="28"/>
      <c r="C2" s="28"/>
      <c r="D2" s="28"/>
      <c r="E2" s="28"/>
      <c r="F2" s="28"/>
      <c r="G2" s="32"/>
      <c r="H2" s="33" t="s">
        <v>0</v>
      </c>
      <c r="I2" s="34"/>
      <c r="J2" s="34"/>
      <c r="K2" s="34"/>
      <c r="L2" s="34"/>
      <c r="M2" s="34"/>
      <c r="N2" s="34"/>
      <c r="O2" s="34"/>
      <c r="P2" s="35"/>
      <c r="Q2" s="3"/>
      <c r="R2" s="33" t="s">
        <v>9</v>
      </c>
      <c r="S2" s="34"/>
      <c r="T2" s="34"/>
      <c r="U2" s="34"/>
      <c r="V2" s="34"/>
      <c r="W2" s="34"/>
      <c r="X2" s="34"/>
      <c r="Y2" s="34"/>
      <c r="Z2" s="11"/>
      <c r="AA2" s="2" t="s">
        <v>19</v>
      </c>
      <c r="AB2" s="2" t="s">
        <v>21</v>
      </c>
    </row>
    <row r="3" spans="1:28" s="7" customFormat="1" ht="75" x14ac:dyDescent="0.25">
      <c r="A3" s="5" t="s">
        <v>1</v>
      </c>
      <c r="B3" s="5" t="s">
        <v>16</v>
      </c>
      <c r="C3" s="5" t="s">
        <v>17</v>
      </c>
      <c r="D3" s="5" t="s">
        <v>14</v>
      </c>
      <c r="E3" s="5" t="s">
        <v>15</v>
      </c>
      <c r="F3" s="5" t="s">
        <v>28</v>
      </c>
      <c r="G3" s="5" t="s">
        <v>26</v>
      </c>
      <c r="H3" s="5" t="s">
        <v>12</v>
      </c>
      <c r="I3" s="5" t="s">
        <v>22</v>
      </c>
      <c r="J3" s="5" t="s">
        <v>8</v>
      </c>
      <c r="K3" s="5" t="s">
        <v>4</v>
      </c>
      <c r="L3" s="5" t="s">
        <v>8</v>
      </c>
      <c r="M3" s="5" t="s">
        <v>11</v>
      </c>
      <c r="N3" s="5" t="s">
        <v>23</v>
      </c>
      <c r="O3" s="5" t="s">
        <v>25</v>
      </c>
      <c r="P3" s="5" t="s">
        <v>2</v>
      </c>
      <c r="Q3" s="5"/>
      <c r="R3" s="5" t="s">
        <v>3</v>
      </c>
      <c r="S3" s="5" t="s">
        <v>8</v>
      </c>
      <c r="T3" s="5" t="s">
        <v>6</v>
      </c>
      <c r="U3" s="5" t="s">
        <v>8</v>
      </c>
      <c r="V3" s="5" t="s">
        <v>7</v>
      </c>
      <c r="W3" s="5" t="s">
        <v>8</v>
      </c>
      <c r="X3" s="5" t="s">
        <v>24</v>
      </c>
      <c r="Y3" s="5" t="s">
        <v>8</v>
      </c>
      <c r="Z3" s="12" t="s">
        <v>18</v>
      </c>
      <c r="AB3" s="7" t="s">
        <v>20</v>
      </c>
    </row>
    <row r="4" spans="1:28" ht="23.25" customHeight="1" x14ac:dyDescent="0.25">
      <c r="A4" s="1">
        <v>1</v>
      </c>
      <c r="B4" s="14">
        <v>3946</v>
      </c>
      <c r="C4" s="15">
        <v>45785</v>
      </c>
      <c r="D4" s="14" t="s">
        <v>56</v>
      </c>
      <c r="E4" s="14" t="s">
        <v>57</v>
      </c>
      <c r="F4" s="8" t="s">
        <v>31</v>
      </c>
      <c r="G4" s="5" t="s">
        <v>43</v>
      </c>
      <c r="H4" s="1" t="s">
        <v>10</v>
      </c>
      <c r="I4" s="16">
        <v>8.7899999999999991</v>
      </c>
      <c r="J4" s="1">
        <f>I4*110</f>
        <v>966.89999999999986</v>
      </c>
      <c r="K4" s="1" t="s">
        <v>5</v>
      </c>
      <c r="L4" s="1">
        <f>IF(K4="ΑΡΙΣΤΗ",100,IF(K4="ΠΟΛΥ ΚΑΛΗ",50,IF(K4="ΚΑΛΗ",30,)))</f>
        <v>100</v>
      </c>
      <c r="M4" s="1" t="s">
        <v>10</v>
      </c>
      <c r="N4" s="1" t="s">
        <v>10</v>
      </c>
      <c r="O4" s="1" t="s">
        <v>10</v>
      </c>
      <c r="P4" s="1"/>
      <c r="Q4" s="1" t="str">
        <f>IF(AND(H4="ΝΑΙ",N4="ΝΑΙ",IF(OR(K4="ΑΡΙΣΤΗ",K4="ΠΟΛΥ ΚΑΛΗ",K4="ΚΑΛΗ"),IF(M4="ΝΑΙ",O4="ΝΑΙ"))),"ΟΚ","ΑΠΟΡΡΙΠΤΕΤΑΙ")</f>
        <v>ΟΚ</v>
      </c>
      <c r="R4" s="1" t="s">
        <v>10</v>
      </c>
      <c r="S4" s="1">
        <f>IF(R4="ΝΑΙ",150,0)</f>
        <v>150</v>
      </c>
      <c r="T4" s="1"/>
      <c r="U4" s="1">
        <f>IF(T4="ΑΡΙΣΤΗ",100,IF(T4="ΠΟΛΥ ΚΑΛΗ",50,IF(T4="ΚΑΛΗ",30,)))</f>
        <v>0</v>
      </c>
      <c r="V4" s="1"/>
      <c r="W4" s="1">
        <f>IF(V4="ΑΡΙΣΤΗ",100,IF(V4="ΠΟΛΥ ΚΑΛΗ",50,IF(V4="ΚΑΛΗ",30,)))</f>
        <v>0</v>
      </c>
      <c r="X4" s="1">
        <v>73</v>
      </c>
      <c r="Y4" s="1">
        <f>X4*7</f>
        <v>511</v>
      </c>
      <c r="Z4" s="11">
        <f>J4+L4+S4+U4+W4+Y4</f>
        <v>1727.8999999999999</v>
      </c>
    </row>
    <row r="5" spans="1:28" x14ac:dyDescent="0.25">
      <c r="A5" s="1">
        <v>2</v>
      </c>
      <c r="B5" s="5">
        <v>3836</v>
      </c>
      <c r="C5" s="9">
        <v>45784</v>
      </c>
      <c r="D5" s="5" t="s">
        <v>46</v>
      </c>
      <c r="E5" s="5" t="s">
        <v>47</v>
      </c>
      <c r="F5" s="5" t="s">
        <v>31</v>
      </c>
      <c r="G5" s="5" t="s">
        <v>43</v>
      </c>
      <c r="H5" s="1" t="s">
        <v>10</v>
      </c>
      <c r="I5" s="1">
        <v>8.6199999999999992</v>
      </c>
      <c r="J5" s="1">
        <f>I5*110</f>
        <v>948.19999999999993</v>
      </c>
      <c r="K5" s="1" t="s">
        <v>21</v>
      </c>
      <c r="L5" s="1">
        <f>IF(K5="ΑΡΙΣΤΗ",100,IF(K5="ΠΟΛΥ ΚΑΛΗ",50,IF(K5="ΚΑΛΗ",30,)))</f>
        <v>50</v>
      </c>
      <c r="M5" s="1" t="s">
        <v>10</v>
      </c>
      <c r="N5" s="1" t="s">
        <v>10</v>
      </c>
      <c r="O5" s="1" t="s">
        <v>10</v>
      </c>
      <c r="P5" s="1" t="s">
        <v>10</v>
      </c>
      <c r="Q5" s="1" t="str">
        <f>IF(AND(H5="ΝΑΙ",N5="ΝΑΙ",IF(OR(K5="ΑΡΙΣΤΗ",K5="ΠΟΛΥ ΚΑΛΗ",K5="ΚΑΛΗ"),IF(M5="ΝΑΙ",O5="ΝΑΙ"))),"ΟΚ","ΑΠΟΡΡΙΠΤΕΤΑΙ")</f>
        <v>ΟΚ</v>
      </c>
      <c r="R5" s="1" t="s">
        <v>10</v>
      </c>
      <c r="S5" s="1">
        <f>IF(R5="ΝΑΙ",150,0)</f>
        <v>150</v>
      </c>
      <c r="T5" s="1"/>
      <c r="U5" s="1">
        <f>IF(T5="ΑΡΙΣΤΗ",100,IF(T5="ΠΟΛΥ ΚΑΛΗ",50,IF(T5="ΚΑΛΗ",30,)))</f>
        <v>0</v>
      </c>
      <c r="V5" s="1"/>
      <c r="W5" s="1">
        <f>IF(V5="ΑΡΙΣΤΗ",100,IF(V5="ΠΟΛΥ ΚΑΛΗ",50,IF(V5="ΚΑΛΗ",30,)))</f>
        <v>0</v>
      </c>
      <c r="X5" s="1">
        <v>80</v>
      </c>
      <c r="Y5" s="1">
        <f>X5*7</f>
        <v>560</v>
      </c>
      <c r="Z5" s="11">
        <f>J5+L5+S5+U5+W5+Y5</f>
        <v>1708.1999999999998</v>
      </c>
    </row>
    <row r="6" spans="1:28" ht="30" x14ac:dyDescent="0.25">
      <c r="A6" s="1">
        <v>3</v>
      </c>
      <c r="B6" s="5" t="s">
        <v>54</v>
      </c>
      <c r="C6" s="9" t="s">
        <v>55</v>
      </c>
      <c r="D6" s="5" t="s">
        <v>41</v>
      </c>
      <c r="E6" s="5" t="s">
        <v>42</v>
      </c>
      <c r="F6" s="5" t="s">
        <v>37</v>
      </c>
      <c r="G6" s="5" t="s">
        <v>43</v>
      </c>
      <c r="H6" s="1" t="s">
        <v>10</v>
      </c>
      <c r="I6" s="1">
        <v>7.75</v>
      </c>
      <c r="J6" s="1">
        <f t="shared" ref="J6" si="0">I6*110</f>
        <v>852.5</v>
      </c>
      <c r="K6" s="1" t="s">
        <v>5</v>
      </c>
      <c r="L6" s="1">
        <f t="shared" ref="L6" si="1">IF(K6="ΑΡΙΣΤΗ",100,IF(K6="ΠΟΛΥ ΚΑΛΗ",50,IF(K6="ΚΑΛΗ",30,)))</f>
        <v>100</v>
      </c>
      <c r="M6" s="1" t="s">
        <v>10</v>
      </c>
      <c r="N6" s="1" t="s">
        <v>10</v>
      </c>
      <c r="O6" s="1" t="s">
        <v>10</v>
      </c>
      <c r="P6" s="1"/>
      <c r="Q6" s="1" t="str">
        <f t="shared" ref="Q6" si="2">IF(AND(H6="ΝΑΙ",N6="ΝΑΙ",IF(OR(K6="ΑΡΙΣΤΗ",K6="ΠΟΛΥ ΚΑΛΗ",K6="ΚΑΛΗ"),IF(M6="ΝΑΙ",O6="ΝΑΙ"))),"ΟΚ","ΑΠΟΡΡΙΠΤΕΤΑΙ")</f>
        <v>ΟΚ</v>
      </c>
      <c r="R6" s="1" t="s">
        <v>10</v>
      </c>
      <c r="S6" s="1">
        <f t="shared" ref="S6" si="3">IF(R6="ΝΑΙ",150,0)</f>
        <v>150</v>
      </c>
      <c r="T6" s="1"/>
      <c r="U6" s="1">
        <f t="shared" ref="U6" si="4">IF(T6="ΑΡΙΣΤΗ",100,IF(T6="ΠΟΛΥ ΚΑΛΗ",50,IF(T6="ΚΑΛΗ",30,)))</f>
        <v>0</v>
      </c>
      <c r="V6" s="1"/>
      <c r="W6" s="1">
        <f t="shared" ref="W6" si="5">IF(V6="ΑΡΙΣΤΗ",100,IF(V6="ΠΟΛΥ ΚΑΛΗ",50,IF(V6="ΚΑΛΗ",30,)))</f>
        <v>0</v>
      </c>
      <c r="X6" s="1">
        <v>33</v>
      </c>
      <c r="Y6" s="1">
        <f t="shared" ref="Y6" si="6">X6*7</f>
        <v>231</v>
      </c>
      <c r="Z6" s="11">
        <f t="shared" ref="Z6" si="7">J6+L6+S6+U6+W6+Y6</f>
        <v>1333.5</v>
      </c>
    </row>
    <row r="7" spans="1:28" x14ac:dyDescent="0.25">
      <c r="A7" s="1">
        <v>4</v>
      </c>
      <c r="B7" s="5">
        <v>3871</v>
      </c>
      <c r="C7" s="9">
        <v>45785</v>
      </c>
      <c r="D7" s="5" t="s">
        <v>48</v>
      </c>
      <c r="E7" s="5" t="s">
        <v>49</v>
      </c>
      <c r="F7" s="5" t="s">
        <v>37</v>
      </c>
      <c r="G7" s="5" t="s">
        <v>43</v>
      </c>
      <c r="H7" s="1" t="s">
        <v>10</v>
      </c>
      <c r="I7" s="1">
        <v>8.36</v>
      </c>
      <c r="J7" s="1">
        <f>I7*110</f>
        <v>919.59999999999991</v>
      </c>
      <c r="K7" s="1" t="s">
        <v>5</v>
      </c>
      <c r="L7" s="1">
        <f>IF(K7="ΑΡΙΣΤΗ",100,IF(K7="ΠΟΛΥ ΚΑΛΗ",50,IF(K7="ΚΑΛΗ",30,)))</f>
        <v>100</v>
      </c>
      <c r="M7" s="1" t="s">
        <v>10</v>
      </c>
      <c r="N7" s="1" t="s">
        <v>10</v>
      </c>
      <c r="O7" s="1" t="s">
        <v>10</v>
      </c>
      <c r="P7" s="1"/>
      <c r="Q7" s="1" t="str">
        <f>IF(AND(H7="ΝΑΙ",N7="ΝΑΙ",IF(OR(K7="ΑΡΙΣΤΗ",K7="ΠΟΛΥ ΚΑΛΗ",K7="ΚΑΛΗ"),IF(M7="ΝΑΙ",O7="ΝΑΙ"))),"ΟΚ","ΑΠΟΡΡΙΠΤΕΤΑΙ")</f>
        <v>ΟΚ</v>
      </c>
      <c r="R7" s="1"/>
      <c r="S7" s="1">
        <f>IF(R7="ΝΑΙ",150,0)</f>
        <v>0</v>
      </c>
      <c r="T7" s="1"/>
      <c r="U7" s="1">
        <f>IF(T7="ΑΡΙΣΤΗ",100,IF(T7="ΠΟΛΥ ΚΑΛΗ",50,IF(T7="ΚΑΛΗ",30,)))</f>
        <v>0</v>
      </c>
      <c r="V7" s="1"/>
      <c r="W7" s="1">
        <f>IF(V7="ΑΡΙΣΤΗ",100,IF(V7="ΠΟΛΥ ΚΑΛΗ",50,IF(V7="ΚΑΛΗ",30,)))</f>
        <v>0</v>
      </c>
      <c r="X7" s="1">
        <v>17</v>
      </c>
      <c r="Y7" s="1">
        <f>X7*7</f>
        <v>119</v>
      </c>
      <c r="Z7" s="11">
        <f>J7+L7+S7+U7+W7+Y7</f>
        <v>1138.5999999999999</v>
      </c>
    </row>
  </sheetData>
  <sheetProtection algorithmName="SHA-512" hashValue="5yHChJkOLBaslFgDjiXqSAysobNI9W4z5s3sAlADYwRVxjLH7kHTe9IuRNkqgrDsA8YIvcAYBilqBnPuef4Ahg==" saltValue="ZcwUo8SaDoWhUucdthAIHQ==" spinCount="100000" sheet="1" formatCells="0" formatColumns="0" formatRows="0" insertColumns="0" insertRows="0" insertHyperlinks="0" deleteColumns="0" deleteRows="0" sort="0" autoFilter="0" pivotTables="0"/>
  <mergeCells count="4">
    <mergeCell ref="A1:G1"/>
    <mergeCell ref="A2:G2"/>
    <mergeCell ref="H2:P2"/>
    <mergeCell ref="R2:Y2"/>
  </mergeCells>
  <dataValidations count="3">
    <dataValidation type="whole" allowBlank="1" showInputMessage="1" showErrorMessage="1" errorTitle="ΠΡΟΣΟΧΗ!" error="ΕΩΣ 84 ΜΗΝΕΣ" sqref="X4:X7" xr:uid="{39C0ADB9-036C-429A-86D0-485096653E1C}">
      <formula1>1</formula1>
      <formula2>84</formula2>
    </dataValidation>
    <dataValidation type="list" allowBlank="1" showInputMessage="1" showErrorMessage="1" sqref="H4:H7 M4:P7 R4:R7" xr:uid="{AF7030AD-033B-4018-BED1-499FD913D3C9}">
      <formula1>$AA$1:$AA$2</formula1>
    </dataValidation>
    <dataValidation type="list" allowBlank="1" showInputMessage="1" showErrorMessage="1" sqref="T4:T7 V4:V7 K4:K7" xr:uid="{7723E881-D950-4B3C-B5AE-5E4A35CC4CF3}">
      <formula1>$AB$1:$AB$3</formula1>
    </dataValidation>
  </dataValidations>
  <pageMargins left="0.7" right="0.7" top="0.75" bottom="0.75" header="0.3" footer="0.3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079BE-D1EA-4871-B3C6-4C338ABF8B6F}">
  <sheetPr>
    <pageSetUpPr fitToPage="1"/>
  </sheetPr>
  <dimension ref="A1:AB5"/>
  <sheetViews>
    <sheetView topLeftCell="F1" workbookViewId="0">
      <selection activeCell="X12" sqref="X12"/>
    </sheetView>
  </sheetViews>
  <sheetFormatPr defaultColWidth="9.140625" defaultRowHeight="15" x14ac:dyDescent="0.25"/>
  <cols>
    <col min="1" max="1" width="4.85546875" style="2" customWidth="1"/>
    <col min="2" max="2" width="9.28515625" style="2" customWidth="1"/>
    <col min="3" max="3" width="13.7109375" style="2" customWidth="1"/>
    <col min="4" max="4" width="20.140625" style="2" customWidth="1"/>
    <col min="5" max="5" width="16.28515625" style="2" customWidth="1"/>
    <col min="6" max="6" width="20.140625" style="2" customWidth="1"/>
    <col min="7" max="7" width="15.7109375" style="2" customWidth="1"/>
    <col min="8" max="8" width="9.5703125" style="2" customWidth="1"/>
    <col min="9" max="9" width="9.7109375" style="2" customWidth="1"/>
    <col min="10" max="10" width="7.140625" style="2" customWidth="1"/>
    <col min="11" max="11" width="11" style="2" customWidth="1"/>
    <col min="12" max="12" width="7.140625" style="2" customWidth="1"/>
    <col min="13" max="13" width="10.85546875" style="2" customWidth="1"/>
    <col min="14" max="14" width="15.140625" style="2" customWidth="1"/>
    <col min="15" max="15" width="11.7109375" style="2" customWidth="1"/>
    <col min="16" max="16" width="14.42578125" style="2" customWidth="1"/>
    <col min="17" max="17" width="14.140625" style="2" customWidth="1"/>
    <col min="18" max="18" width="15.5703125" style="2" customWidth="1"/>
    <col min="19" max="19" width="7.28515625" style="2" customWidth="1"/>
    <col min="20" max="20" width="11.42578125" style="2" customWidth="1"/>
    <col min="21" max="21" width="7.85546875" style="2" customWidth="1"/>
    <col min="22" max="22" width="9.7109375" style="2" customWidth="1"/>
    <col min="23" max="23" width="7.28515625" style="2" customWidth="1"/>
    <col min="24" max="24" width="11.42578125" style="2" customWidth="1"/>
    <col min="25" max="25" width="8" style="2" customWidth="1"/>
    <col min="26" max="26" width="9.5703125" style="2" customWidth="1"/>
    <col min="27" max="27" width="10.5703125" style="2" hidden="1" customWidth="1"/>
    <col min="28" max="28" width="9.140625" style="2" hidden="1" customWidth="1"/>
    <col min="29" max="40" width="9.140625" style="2"/>
    <col min="41" max="41" width="2.85546875" style="2" customWidth="1"/>
    <col min="42" max="16384" width="9.140625" style="2"/>
  </cols>
  <sheetData>
    <row r="1" spans="1:28" ht="70.5" customHeight="1" x14ac:dyDescent="0.25">
      <c r="A1" s="30" t="s">
        <v>76</v>
      </c>
      <c r="B1" s="31"/>
      <c r="C1" s="31"/>
      <c r="D1" s="31"/>
      <c r="E1" s="31"/>
      <c r="F1" s="31"/>
      <c r="G1" s="31"/>
      <c r="AA1" s="2" t="s">
        <v>10</v>
      </c>
      <c r="AB1" s="2" t="s">
        <v>5</v>
      </c>
    </row>
    <row r="2" spans="1:28" s="4" customFormat="1" ht="15.75" customHeight="1" x14ac:dyDescent="0.25">
      <c r="A2" s="27" t="s">
        <v>13</v>
      </c>
      <c r="B2" s="28"/>
      <c r="C2" s="28"/>
      <c r="D2" s="28"/>
      <c r="E2" s="28"/>
      <c r="F2" s="28"/>
      <c r="G2" s="32"/>
      <c r="H2" s="33" t="s">
        <v>0</v>
      </c>
      <c r="I2" s="34"/>
      <c r="J2" s="34"/>
      <c r="K2" s="34"/>
      <c r="L2" s="34"/>
      <c r="M2" s="34"/>
      <c r="N2" s="34"/>
      <c r="O2" s="34"/>
      <c r="P2" s="35"/>
      <c r="Q2" s="3"/>
      <c r="R2" s="33" t="s">
        <v>9</v>
      </c>
      <c r="S2" s="34"/>
      <c r="T2" s="34"/>
      <c r="U2" s="34"/>
      <c r="V2" s="34"/>
      <c r="W2" s="34"/>
      <c r="X2" s="34"/>
      <c r="Y2" s="34"/>
      <c r="Z2" s="11"/>
      <c r="AA2" s="2" t="s">
        <v>19</v>
      </c>
      <c r="AB2" s="2" t="s">
        <v>21</v>
      </c>
    </row>
    <row r="3" spans="1:28" s="7" customFormat="1" ht="75" x14ac:dyDescent="0.25">
      <c r="A3" s="5" t="s">
        <v>1</v>
      </c>
      <c r="B3" s="5" t="s">
        <v>16</v>
      </c>
      <c r="C3" s="5" t="s">
        <v>17</v>
      </c>
      <c r="D3" s="5" t="s">
        <v>14</v>
      </c>
      <c r="E3" s="5" t="s">
        <v>15</v>
      </c>
      <c r="F3" s="5" t="s">
        <v>28</v>
      </c>
      <c r="G3" s="5" t="s">
        <v>26</v>
      </c>
      <c r="H3" s="5" t="s">
        <v>12</v>
      </c>
      <c r="I3" s="5" t="s">
        <v>22</v>
      </c>
      <c r="J3" s="5" t="s">
        <v>8</v>
      </c>
      <c r="K3" s="5" t="s">
        <v>4</v>
      </c>
      <c r="L3" s="5" t="s">
        <v>8</v>
      </c>
      <c r="M3" s="5" t="s">
        <v>11</v>
      </c>
      <c r="N3" s="5" t="s">
        <v>23</v>
      </c>
      <c r="O3" s="5" t="s">
        <v>25</v>
      </c>
      <c r="P3" s="5" t="s">
        <v>2</v>
      </c>
      <c r="Q3" s="5"/>
      <c r="R3" s="5" t="s">
        <v>3</v>
      </c>
      <c r="S3" s="5" t="s">
        <v>8</v>
      </c>
      <c r="T3" s="5" t="s">
        <v>6</v>
      </c>
      <c r="U3" s="5" t="s">
        <v>8</v>
      </c>
      <c r="V3" s="5" t="s">
        <v>7</v>
      </c>
      <c r="W3" s="5" t="s">
        <v>8</v>
      </c>
      <c r="X3" s="5" t="s">
        <v>24</v>
      </c>
      <c r="Y3" s="5" t="s">
        <v>8</v>
      </c>
      <c r="Z3" s="12" t="s">
        <v>18</v>
      </c>
      <c r="AB3" s="7" t="s">
        <v>20</v>
      </c>
    </row>
    <row r="4" spans="1:28" x14ac:dyDescent="0.25">
      <c r="A4" s="1">
        <v>1</v>
      </c>
      <c r="B4" s="14">
        <v>3948</v>
      </c>
      <c r="C4" s="15">
        <v>45785</v>
      </c>
      <c r="D4" s="14" t="s">
        <v>63</v>
      </c>
      <c r="E4" s="14" t="s">
        <v>64</v>
      </c>
      <c r="F4" s="8" t="s">
        <v>37</v>
      </c>
      <c r="G4" s="5" t="s">
        <v>53</v>
      </c>
      <c r="H4" s="1" t="s">
        <v>10</v>
      </c>
      <c r="I4" s="16">
        <v>8.23</v>
      </c>
      <c r="J4" s="1">
        <f>I4*110</f>
        <v>905.30000000000007</v>
      </c>
      <c r="K4" s="1" t="s">
        <v>5</v>
      </c>
      <c r="L4" s="1">
        <f>IF(K4="ΑΡΙΣΤΗ",100,IF(K4="ΠΟΛΥ ΚΑΛΗ",50,IF(K4="ΚΑΛΗ",30,)))</f>
        <v>100</v>
      </c>
      <c r="M4" s="1" t="s">
        <v>10</v>
      </c>
      <c r="N4" s="1" t="s">
        <v>10</v>
      </c>
      <c r="O4" s="1" t="s">
        <v>10</v>
      </c>
      <c r="P4" s="1"/>
      <c r="Q4" s="1" t="str">
        <f>IF(AND(H4="ΝΑΙ",N4="ΝΑΙ",IF(OR(K4="ΑΡΙΣΤΗ",K4="ΠΟΛΥ ΚΑΛΗ",K4="ΚΑΛΗ"),IF(M4="ΝΑΙ",O4="ΝΑΙ"))),"ΟΚ","ΑΠΟΡΡΙΠΤΕΤΑΙ")</f>
        <v>ΟΚ</v>
      </c>
      <c r="R4" s="1" t="s">
        <v>10</v>
      </c>
      <c r="S4" s="1">
        <v>225</v>
      </c>
      <c r="T4" s="1"/>
      <c r="U4" s="1">
        <f>IF(T4="ΑΡΙΣΤΗ",100,IF(T4="ΠΟΛΥ ΚΑΛΗ",50,IF(T4="ΚΑΛΗ",30,)))</f>
        <v>0</v>
      </c>
      <c r="V4" s="1"/>
      <c r="W4" s="1">
        <f>IF(V4="ΑΡΙΣΤΗ",100,IF(V4="ΠΟΛΥ ΚΑΛΗ",50,IF(V4="ΚΑΛΗ",30,)))</f>
        <v>0</v>
      </c>
      <c r="X4" s="1">
        <v>72</v>
      </c>
      <c r="Y4" s="1">
        <f>X4*7</f>
        <v>504</v>
      </c>
      <c r="Z4" s="11">
        <f>J4+L4+S4+U4+W4+Y4</f>
        <v>1734.3000000000002</v>
      </c>
    </row>
    <row r="5" spans="1:28" x14ac:dyDescent="0.25">
      <c r="A5" s="1">
        <v>2</v>
      </c>
      <c r="B5" s="14">
        <v>3944</v>
      </c>
      <c r="C5" s="15">
        <v>45785</v>
      </c>
      <c r="D5" s="14" t="s">
        <v>61</v>
      </c>
      <c r="E5" s="14" t="s">
        <v>62</v>
      </c>
      <c r="F5" s="5" t="s">
        <v>31</v>
      </c>
      <c r="G5" s="5" t="s">
        <v>53</v>
      </c>
      <c r="H5" s="1" t="s">
        <v>10</v>
      </c>
      <c r="I5" s="16">
        <v>7.11</v>
      </c>
      <c r="J5" s="1">
        <f t="shared" ref="J5" si="0">I5*110</f>
        <v>782.1</v>
      </c>
      <c r="K5" s="1" t="s">
        <v>5</v>
      </c>
      <c r="L5" s="1">
        <f t="shared" ref="L5" si="1">IF(K5="ΑΡΙΣΤΗ",100,IF(K5="ΠΟΛΥ ΚΑΛΗ",50,IF(K5="ΚΑΛΗ",30,)))</f>
        <v>100</v>
      </c>
      <c r="M5" s="1" t="s">
        <v>10</v>
      </c>
      <c r="N5" s="1" t="s">
        <v>10</v>
      </c>
      <c r="O5" s="1" t="s">
        <v>10</v>
      </c>
      <c r="P5" s="1"/>
      <c r="Q5" s="1" t="str">
        <f t="shared" ref="Q5" si="2">IF(AND(H5="ΝΑΙ",N5="ΝΑΙ",IF(OR(K5="ΑΡΙΣΤΗ",K5="ΠΟΛΥ ΚΑΛΗ",K5="ΚΑΛΗ"),IF(M5="ΝΑΙ",O5="ΝΑΙ"))),"ΟΚ","ΑΠΟΡΡΙΠΤΕΤΑΙ")</f>
        <v>ΟΚ</v>
      </c>
      <c r="R5" s="1" t="s">
        <v>10</v>
      </c>
      <c r="S5" s="1">
        <f t="shared" ref="S5" si="3">IF(R5="ΝΑΙ",150,0)</f>
        <v>150</v>
      </c>
      <c r="T5" s="1"/>
      <c r="U5" s="1">
        <f t="shared" ref="U5" si="4">IF(T5="ΑΡΙΣΤΗ",100,IF(T5="ΠΟΛΥ ΚΑΛΗ",50,IF(T5="ΚΑΛΗ",30,)))</f>
        <v>0</v>
      </c>
      <c r="V5" s="1"/>
      <c r="W5" s="1">
        <f t="shared" ref="W5" si="5">IF(V5="ΑΡΙΣΤΗ",100,IF(V5="ΠΟΛΥ ΚΑΛΗ",50,IF(V5="ΚΑΛΗ",30,)))</f>
        <v>0</v>
      </c>
      <c r="X5" s="1">
        <v>84</v>
      </c>
      <c r="Y5" s="1">
        <f t="shared" ref="Y5" si="6">X5*7</f>
        <v>588</v>
      </c>
      <c r="Z5" s="11">
        <f t="shared" ref="Z5" si="7">J5+L5+S5+U5+W5+Y5</f>
        <v>1620.1</v>
      </c>
    </row>
  </sheetData>
  <sheetProtection algorithmName="SHA-512" hashValue="oKJ16wpya0bKqTwh99bVYthMlIk/ZGQcPiR+G7Ya+7yudnYcqu4PAkox6Vs4dPaOJzmvfvWobTLLrIDTxKwPWg==" saltValue="KFsZy51pK/tgINKeVyXxaA==" spinCount="100000" sheet="1" formatCells="0" formatColumns="0" formatRows="0" insertColumns="0" insertRows="0" insertHyperlinks="0" deleteColumns="0" deleteRows="0" sort="0" autoFilter="0" pivotTables="0"/>
  <mergeCells count="4">
    <mergeCell ref="A1:G1"/>
    <mergeCell ref="A2:G2"/>
    <mergeCell ref="H2:P2"/>
    <mergeCell ref="R2:Y2"/>
  </mergeCells>
  <dataValidations count="3">
    <dataValidation type="list" allowBlank="1" showInputMessage="1" showErrorMessage="1" sqref="H4:H5 M4:P5 R4:R5" xr:uid="{1FF9B83E-9C75-4D8D-8F01-E5D9B2DCB9CB}">
      <formula1>$AA$1:$AA$2</formula1>
    </dataValidation>
    <dataValidation type="list" allowBlank="1" showInputMessage="1" showErrorMessage="1" sqref="T4:T5 V4:V5 K4:K5" xr:uid="{A20519B8-AA7F-4209-AF55-FC57D624DA74}">
      <formula1>$AB$1:$AB$3</formula1>
    </dataValidation>
    <dataValidation type="whole" allowBlank="1" showInputMessage="1" showErrorMessage="1" errorTitle="ΠΡΟΣΟΧΗ!" error="ΕΩΣ 84 ΜΗΝΕΣ" sqref="X4:X5" xr:uid="{7743705B-71A0-404A-B026-890EE91C9EDC}">
      <formula1>1</formula1>
      <formula2>84</formula2>
    </dataValidation>
  </dataValidations>
  <pageMargins left="0.7" right="0.7" top="0.75" bottom="0.75" header="0.3" footer="0.3"/>
  <pageSetup paperSize="9" scale="4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000D-B3FE-42EC-96D4-3C748729D862}">
  <sheetPr>
    <pageSetUpPr fitToPage="1"/>
  </sheetPr>
  <dimension ref="A1:AB5"/>
  <sheetViews>
    <sheetView topLeftCell="H1" workbookViewId="0">
      <selection activeCell="W9" sqref="W9"/>
    </sheetView>
  </sheetViews>
  <sheetFormatPr defaultColWidth="9.140625" defaultRowHeight="15" x14ac:dyDescent="0.25"/>
  <cols>
    <col min="1" max="1" width="4.85546875" style="2" customWidth="1"/>
    <col min="2" max="2" width="9.28515625" style="2" customWidth="1"/>
    <col min="3" max="3" width="13.7109375" style="2" customWidth="1"/>
    <col min="4" max="4" width="20.140625" style="2" customWidth="1"/>
    <col min="5" max="5" width="16.28515625" style="2" customWidth="1"/>
    <col min="6" max="6" width="20.140625" style="2" customWidth="1"/>
    <col min="7" max="7" width="15.7109375" style="2" customWidth="1"/>
    <col min="8" max="8" width="9.5703125" style="2" customWidth="1"/>
    <col min="9" max="9" width="9.7109375" style="2" customWidth="1"/>
    <col min="10" max="10" width="7.140625" style="2" customWidth="1"/>
    <col min="11" max="11" width="11" style="2" customWidth="1"/>
    <col min="12" max="12" width="7.140625" style="2" customWidth="1"/>
    <col min="13" max="13" width="10.85546875" style="2" customWidth="1"/>
    <col min="14" max="14" width="15.140625" style="2" customWidth="1"/>
    <col min="15" max="15" width="11.7109375" style="2" customWidth="1"/>
    <col min="16" max="16" width="14.42578125" style="2" customWidth="1"/>
    <col min="17" max="17" width="14.140625" style="2" customWidth="1"/>
    <col min="18" max="18" width="15.5703125" style="2" customWidth="1"/>
    <col min="19" max="19" width="7.28515625" style="2" customWidth="1"/>
    <col min="20" max="20" width="11.42578125" style="2" customWidth="1"/>
    <col min="21" max="21" width="7.85546875" style="2" customWidth="1"/>
    <col min="22" max="22" width="9.7109375" style="2" customWidth="1"/>
    <col min="23" max="23" width="7.28515625" style="2" customWidth="1"/>
    <col min="24" max="24" width="11.42578125" style="2" customWidth="1"/>
    <col min="25" max="25" width="8" style="2" customWidth="1"/>
    <col min="26" max="26" width="9.5703125" style="2" customWidth="1"/>
    <col min="27" max="27" width="10.5703125" style="2" hidden="1" customWidth="1"/>
    <col min="28" max="28" width="9.140625" style="2" hidden="1" customWidth="1"/>
    <col min="29" max="40" width="9.140625" style="2"/>
    <col min="41" max="41" width="2.85546875" style="2" customWidth="1"/>
    <col min="42" max="16384" width="9.140625" style="2"/>
  </cols>
  <sheetData>
    <row r="1" spans="1:28" ht="72" customHeight="1" x14ac:dyDescent="0.25">
      <c r="A1" s="30" t="s">
        <v>77</v>
      </c>
      <c r="B1" s="31"/>
      <c r="C1" s="31"/>
      <c r="D1" s="31"/>
      <c r="E1" s="31"/>
      <c r="F1" s="31"/>
      <c r="G1" s="31"/>
      <c r="AA1" s="2" t="s">
        <v>10</v>
      </c>
      <c r="AB1" s="2" t="s">
        <v>5</v>
      </c>
    </row>
    <row r="2" spans="1:28" s="4" customFormat="1" ht="15.75" customHeight="1" x14ac:dyDescent="0.25">
      <c r="A2" s="27" t="s">
        <v>13</v>
      </c>
      <c r="B2" s="28"/>
      <c r="C2" s="28"/>
      <c r="D2" s="28"/>
      <c r="E2" s="28"/>
      <c r="F2" s="28"/>
      <c r="G2" s="32"/>
      <c r="H2" s="33" t="s">
        <v>0</v>
      </c>
      <c r="I2" s="34"/>
      <c r="J2" s="34"/>
      <c r="K2" s="34"/>
      <c r="L2" s="34"/>
      <c r="M2" s="34"/>
      <c r="N2" s="34"/>
      <c r="O2" s="34"/>
      <c r="P2" s="35"/>
      <c r="Q2" s="3"/>
      <c r="R2" s="33" t="s">
        <v>9</v>
      </c>
      <c r="S2" s="34"/>
      <c r="T2" s="34"/>
      <c r="U2" s="34"/>
      <c r="V2" s="34"/>
      <c r="W2" s="34"/>
      <c r="X2" s="34"/>
      <c r="Y2" s="34"/>
      <c r="Z2" s="11"/>
      <c r="AA2" s="2" t="s">
        <v>19</v>
      </c>
      <c r="AB2" s="2" t="s">
        <v>21</v>
      </c>
    </row>
    <row r="3" spans="1:28" s="7" customFormat="1" ht="75" x14ac:dyDescent="0.25">
      <c r="A3" s="5" t="s">
        <v>1</v>
      </c>
      <c r="B3" s="5" t="s">
        <v>16</v>
      </c>
      <c r="C3" s="5" t="s">
        <v>17</v>
      </c>
      <c r="D3" s="5" t="s">
        <v>14</v>
      </c>
      <c r="E3" s="5" t="s">
        <v>15</v>
      </c>
      <c r="F3" s="5" t="s">
        <v>28</v>
      </c>
      <c r="G3" s="5" t="s">
        <v>26</v>
      </c>
      <c r="H3" s="5" t="s">
        <v>12</v>
      </c>
      <c r="I3" s="5" t="s">
        <v>22</v>
      </c>
      <c r="J3" s="5" t="s">
        <v>8</v>
      </c>
      <c r="K3" s="5" t="s">
        <v>4</v>
      </c>
      <c r="L3" s="5" t="s">
        <v>8</v>
      </c>
      <c r="M3" s="5" t="s">
        <v>11</v>
      </c>
      <c r="N3" s="5" t="s">
        <v>23</v>
      </c>
      <c r="O3" s="5" t="s">
        <v>25</v>
      </c>
      <c r="P3" s="5" t="s">
        <v>2</v>
      </c>
      <c r="Q3" s="5"/>
      <c r="R3" s="5" t="s">
        <v>3</v>
      </c>
      <c r="S3" s="5" t="s">
        <v>8</v>
      </c>
      <c r="T3" s="5" t="s">
        <v>6</v>
      </c>
      <c r="U3" s="5" t="s">
        <v>8</v>
      </c>
      <c r="V3" s="5" t="s">
        <v>7</v>
      </c>
      <c r="W3" s="5" t="s">
        <v>8</v>
      </c>
      <c r="X3" s="5" t="s">
        <v>24</v>
      </c>
      <c r="Y3" s="5" t="s">
        <v>8</v>
      </c>
      <c r="Z3" s="12" t="s">
        <v>18</v>
      </c>
      <c r="AB3" s="7" t="s">
        <v>20</v>
      </c>
    </row>
    <row r="4" spans="1:28" x14ac:dyDescent="0.25">
      <c r="A4" s="1">
        <v>1</v>
      </c>
      <c r="B4" s="5">
        <v>3659</v>
      </c>
      <c r="C4" s="9">
        <v>45782</v>
      </c>
      <c r="D4" s="5" t="s">
        <v>29</v>
      </c>
      <c r="E4" s="5" t="s">
        <v>30</v>
      </c>
      <c r="F4" s="5" t="s">
        <v>31</v>
      </c>
      <c r="G4" s="5" t="s">
        <v>32</v>
      </c>
      <c r="H4" s="1" t="s">
        <v>10</v>
      </c>
      <c r="I4" s="1">
        <v>6.97</v>
      </c>
      <c r="J4" s="1">
        <f t="shared" ref="J4" si="0">I4*110</f>
        <v>766.69999999999993</v>
      </c>
      <c r="K4" s="1" t="s">
        <v>20</v>
      </c>
      <c r="L4" s="1">
        <f t="shared" ref="L4" si="1">IF(K4="ΑΡΙΣΤΗ",100,IF(K4="ΠΟΛΥ ΚΑΛΗ",50,IF(K4="ΚΑΛΗ",30,)))</f>
        <v>30</v>
      </c>
      <c r="M4" s="1" t="s">
        <v>10</v>
      </c>
      <c r="N4" s="1" t="s">
        <v>10</v>
      </c>
      <c r="O4" s="1" t="s">
        <v>10</v>
      </c>
      <c r="P4" s="1" t="s">
        <v>10</v>
      </c>
      <c r="Q4" s="1" t="str">
        <f t="shared" ref="Q4" si="2">IF(AND(H4="ΝΑΙ",N4="ΝΑΙ",IF(OR(K4="ΑΡΙΣΤΗ",K4="ΠΟΛΥ ΚΑΛΗ",K4="ΚΑΛΗ"),IF(M4="ΝΑΙ",O4="ΝΑΙ"))),"ΟΚ","ΑΠΟΡΡΙΠΤΕΤΑΙ")</f>
        <v>ΟΚ</v>
      </c>
      <c r="R4" s="1" t="s">
        <v>10</v>
      </c>
      <c r="S4" s="1">
        <f t="shared" ref="S4" si="3">IF(R4="ΝΑΙ",150,0)</f>
        <v>150</v>
      </c>
      <c r="T4" s="1"/>
      <c r="U4" s="1">
        <f t="shared" ref="U4" si="4">IF(T4="ΑΡΙΣΤΗ",100,IF(T4="ΠΟΛΥ ΚΑΛΗ",50,IF(T4="ΚΑΛΗ",30,)))</f>
        <v>0</v>
      </c>
      <c r="V4" s="1"/>
      <c r="W4" s="1">
        <f t="shared" ref="W4" si="5">IF(V4="ΑΡΙΣΤΗ",100,IF(V4="ΠΟΛΥ ΚΑΛΗ",50,IF(V4="ΚΑΛΗ",30,)))</f>
        <v>0</v>
      </c>
      <c r="X4" s="1">
        <v>83</v>
      </c>
      <c r="Y4" s="1">
        <f t="shared" ref="Y4" si="6">X4*7</f>
        <v>581</v>
      </c>
      <c r="Z4" s="11">
        <f t="shared" ref="Z4" si="7">J4+L4+S4+U4+W4+Y4</f>
        <v>1527.6999999999998</v>
      </c>
    </row>
    <row r="5" spans="1:28" ht="30" x14ac:dyDescent="0.25">
      <c r="A5" s="1">
        <v>2</v>
      </c>
      <c r="B5" s="14">
        <v>3730</v>
      </c>
      <c r="C5" s="15">
        <v>45783</v>
      </c>
      <c r="D5" s="14" t="s">
        <v>33</v>
      </c>
      <c r="E5" s="14" t="s">
        <v>34</v>
      </c>
      <c r="F5" s="5" t="s">
        <v>31</v>
      </c>
      <c r="G5" s="5" t="s">
        <v>32</v>
      </c>
      <c r="H5" s="1" t="s">
        <v>10</v>
      </c>
      <c r="I5" s="16">
        <v>7.22</v>
      </c>
      <c r="J5" s="1">
        <f>I5*110</f>
        <v>794.19999999999993</v>
      </c>
      <c r="K5" s="1" t="s">
        <v>20</v>
      </c>
      <c r="L5" s="1">
        <f>IF(K5="ΑΡΙΣΤΗ",100,IF(K5="ΠΟΛΥ ΚΑΛΗ",50,IF(K5="ΚΑΛΗ",30,)))</f>
        <v>30</v>
      </c>
      <c r="M5" s="1" t="s">
        <v>10</v>
      </c>
      <c r="N5" s="1" t="s">
        <v>10</v>
      </c>
      <c r="O5" s="1" t="s">
        <v>10</v>
      </c>
      <c r="P5" s="1"/>
      <c r="Q5" s="1" t="str">
        <f>IF(AND(H5="ΝΑΙ",N5="ΝΑΙ",IF(OR(K5="ΑΡΙΣΤΗ",K5="ΠΟΛΥ ΚΑΛΗ",K5="ΚΑΛΗ"),IF(M5="ΝΑΙ",O5="ΝΑΙ"))),"ΟΚ","ΑΠΟΡΡΙΠΤΕΤΑΙ")</f>
        <v>ΟΚ</v>
      </c>
      <c r="R5" s="1"/>
      <c r="S5" s="1">
        <f>IF(R5="ΝΑΙ",150,0)</f>
        <v>0</v>
      </c>
      <c r="T5" s="1"/>
      <c r="U5" s="1">
        <f>IF(T5="ΑΡΙΣΤΗ",100,IF(T5="ΠΟΛΥ ΚΑΛΗ",50,IF(T5="ΚΑΛΗ",30,)))</f>
        <v>0</v>
      </c>
      <c r="V5" s="1"/>
      <c r="W5" s="1">
        <f>IF(V5="ΑΡΙΣΤΗ",100,IF(V5="ΠΟΛΥ ΚΑΛΗ",50,IF(V5="ΚΑΛΗ",30,)))</f>
        <v>0</v>
      </c>
      <c r="X5" s="1">
        <v>84</v>
      </c>
      <c r="Y5" s="1">
        <f>X5*7</f>
        <v>588</v>
      </c>
      <c r="Z5" s="11">
        <f>J5+L5+S5+U5+W5+Y5</f>
        <v>1412.1999999999998</v>
      </c>
    </row>
  </sheetData>
  <sheetProtection algorithmName="SHA-512" hashValue="pkJQLqlnab5DnlN/VeUYeokVXUY8djpGpmNtoAp5ed4d5C4FgapnEdmQSUI4xtSXtSYQZNzJq7gl8ZwKe1zG1w==" saltValue="LryuotFRpQsH3Rvu+kQicw==" spinCount="100000" sheet="1" formatCells="0" formatColumns="0" formatRows="0" insertColumns="0" insertRows="0" insertHyperlinks="0" deleteColumns="0" deleteRows="0" sort="0" autoFilter="0" pivotTables="0"/>
  <mergeCells count="4">
    <mergeCell ref="A1:G1"/>
    <mergeCell ref="A2:G2"/>
    <mergeCell ref="H2:P2"/>
    <mergeCell ref="R2:Y2"/>
  </mergeCells>
  <dataValidations count="3">
    <dataValidation type="list" allowBlank="1" showInputMessage="1" showErrorMessage="1" sqref="H4:H5 R4:R5 M4:P5" xr:uid="{DF7C1D6C-7789-486D-8C92-476C9965A332}">
      <formula1>$AA$1:$AA$2</formula1>
    </dataValidation>
    <dataValidation type="list" allowBlank="1" showInputMessage="1" showErrorMessage="1" sqref="T4:T5 K4:K5 V4:V5" xr:uid="{D684549B-F6B5-451C-9725-1C88257C76C1}">
      <formula1>$AB$1:$AB$3</formula1>
    </dataValidation>
    <dataValidation type="whole" allowBlank="1" showInputMessage="1" showErrorMessage="1" errorTitle="ΠΡΟΣΟΧΗ!" error="ΕΩΣ 84 ΜΗΝΕΣ" sqref="X4:X5" xr:uid="{8469C79A-5BA5-43F6-910A-BD389984BE86}">
      <formula1>1</formula1>
      <formula2>84</formula2>
    </dataValidation>
  </dataValidations>
  <pageMargins left="0.7" right="0.7" top="0.75" bottom="0.75" header="0.3" footer="0.3"/>
  <pageSetup paperSize="9" scale="4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3A04B-0B02-42C9-894A-45AFC4CB18A4}">
  <sheetPr>
    <pageSetUpPr fitToPage="1"/>
  </sheetPr>
  <dimension ref="A1:AB5"/>
  <sheetViews>
    <sheetView topLeftCell="N1" workbookViewId="0">
      <selection activeCell="AA1" sqref="AA1:AB1048576"/>
    </sheetView>
  </sheetViews>
  <sheetFormatPr defaultColWidth="9.140625" defaultRowHeight="15" x14ac:dyDescent="0.25"/>
  <cols>
    <col min="1" max="1" width="4.85546875" style="2" customWidth="1"/>
    <col min="2" max="2" width="9.28515625" style="2" customWidth="1"/>
    <col min="3" max="3" width="13.7109375" style="2" customWidth="1"/>
    <col min="4" max="4" width="20.140625" style="2" customWidth="1"/>
    <col min="5" max="5" width="16.28515625" style="2" customWidth="1"/>
    <col min="6" max="6" width="20.140625" style="2" customWidth="1"/>
    <col min="7" max="7" width="15.7109375" style="2" customWidth="1"/>
    <col min="8" max="8" width="9.5703125" style="2" customWidth="1"/>
    <col min="9" max="9" width="9.7109375" style="2" customWidth="1"/>
    <col min="10" max="10" width="7.140625" style="2" customWidth="1"/>
    <col min="11" max="11" width="11" style="2" customWidth="1"/>
    <col min="12" max="12" width="7.140625" style="2" customWidth="1"/>
    <col min="13" max="13" width="10.85546875" style="2" customWidth="1"/>
    <col min="14" max="14" width="15.140625" style="2" customWidth="1"/>
    <col min="15" max="15" width="11.7109375" style="2" customWidth="1"/>
    <col min="16" max="16" width="14.42578125" style="2" customWidth="1"/>
    <col min="17" max="17" width="14.140625" style="2" customWidth="1"/>
    <col min="18" max="18" width="15.5703125" style="2" customWidth="1"/>
    <col min="19" max="19" width="7.28515625" style="2" customWidth="1"/>
    <col min="20" max="20" width="11.42578125" style="2" customWidth="1"/>
    <col min="21" max="21" width="7.85546875" style="2" customWidth="1"/>
    <col min="22" max="22" width="9.7109375" style="2" customWidth="1"/>
    <col min="23" max="23" width="7.28515625" style="2" customWidth="1"/>
    <col min="24" max="24" width="11.42578125" style="2" customWidth="1"/>
    <col min="25" max="25" width="8" style="2" customWidth="1"/>
    <col min="26" max="26" width="9.5703125" style="2" customWidth="1"/>
    <col min="27" max="27" width="10.5703125" style="2" hidden="1" customWidth="1"/>
    <col min="28" max="28" width="9.140625" style="2" hidden="1" customWidth="1"/>
    <col min="29" max="40" width="9.140625" style="2"/>
    <col min="41" max="41" width="2.85546875" style="2" customWidth="1"/>
    <col min="42" max="16384" width="9.140625" style="2"/>
  </cols>
  <sheetData>
    <row r="1" spans="1:28" ht="63" customHeight="1" x14ac:dyDescent="0.25">
      <c r="A1" s="30" t="s">
        <v>78</v>
      </c>
      <c r="B1" s="31"/>
      <c r="C1" s="31"/>
      <c r="D1" s="31"/>
      <c r="E1" s="31"/>
      <c r="F1" s="31"/>
      <c r="G1" s="31"/>
      <c r="AA1" s="2" t="s">
        <v>10</v>
      </c>
      <c r="AB1" s="2" t="s">
        <v>5</v>
      </c>
    </row>
    <row r="2" spans="1:28" s="4" customFormat="1" ht="15.75" customHeight="1" x14ac:dyDescent="0.25">
      <c r="A2" s="27" t="s">
        <v>13</v>
      </c>
      <c r="B2" s="28"/>
      <c r="C2" s="28"/>
      <c r="D2" s="28"/>
      <c r="E2" s="28"/>
      <c r="F2" s="28"/>
      <c r="G2" s="32"/>
      <c r="H2" s="33" t="s">
        <v>0</v>
      </c>
      <c r="I2" s="34"/>
      <c r="J2" s="34"/>
      <c r="K2" s="34"/>
      <c r="L2" s="34"/>
      <c r="M2" s="34"/>
      <c r="N2" s="34"/>
      <c r="O2" s="34"/>
      <c r="P2" s="35"/>
      <c r="Q2" s="3"/>
      <c r="R2" s="33" t="s">
        <v>9</v>
      </c>
      <c r="S2" s="34"/>
      <c r="T2" s="34"/>
      <c r="U2" s="34"/>
      <c r="V2" s="34"/>
      <c r="W2" s="34"/>
      <c r="X2" s="34"/>
      <c r="Y2" s="34"/>
      <c r="Z2" s="11"/>
      <c r="AA2" s="2" t="s">
        <v>19</v>
      </c>
      <c r="AB2" s="2" t="s">
        <v>21</v>
      </c>
    </row>
    <row r="3" spans="1:28" s="7" customFormat="1" ht="75" x14ac:dyDescent="0.25">
      <c r="A3" s="5" t="s">
        <v>1</v>
      </c>
      <c r="B3" s="5" t="s">
        <v>16</v>
      </c>
      <c r="C3" s="5" t="s">
        <v>17</v>
      </c>
      <c r="D3" s="5" t="s">
        <v>14</v>
      </c>
      <c r="E3" s="5" t="s">
        <v>15</v>
      </c>
      <c r="F3" s="5" t="s">
        <v>28</v>
      </c>
      <c r="G3" s="5" t="s">
        <v>26</v>
      </c>
      <c r="H3" s="5" t="s">
        <v>12</v>
      </c>
      <c r="I3" s="5" t="s">
        <v>22</v>
      </c>
      <c r="J3" s="5" t="s">
        <v>8</v>
      </c>
      <c r="K3" s="5" t="s">
        <v>4</v>
      </c>
      <c r="L3" s="5" t="s">
        <v>8</v>
      </c>
      <c r="M3" s="5" t="s">
        <v>11</v>
      </c>
      <c r="N3" s="5" t="s">
        <v>23</v>
      </c>
      <c r="O3" s="5" t="s">
        <v>25</v>
      </c>
      <c r="P3" s="5" t="s">
        <v>2</v>
      </c>
      <c r="Q3" s="5"/>
      <c r="R3" s="5" t="s">
        <v>3</v>
      </c>
      <c r="S3" s="5" t="s">
        <v>8</v>
      </c>
      <c r="T3" s="5" t="s">
        <v>6</v>
      </c>
      <c r="U3" s="5" t="s">
        <v>8</v>
      </c>
      <c r="V3" s="5" t="s">
        <v>7</v>
      </c>
      <c r="W3" s="5" t="s">
        <v>8</v>
      </c>
      <c r="X3" s="5" t="s">
        <v>24</v>
      </c>
      <c r="Y3" s="5" t="s">
        <v>8</v>
      </c>
      <c r="Z3" s="12" t="s">
        <v>18</v>
      </c>
      <c r="AB3" s="7" t="s">
        <v>20</v>
      </c>
    </row>
    <row r="4" spans="1:28" x14ac:dyDescent="0.25">
      <c r="A4" s="1">
        <v>1</v>
      </c>
      <c r="B4" s="5">
        <v>3943</v>
      </c>
      <c r="C4" s="9">
        <v>45785</v>
      </c>
      <c r="D4" s="5" t="s">
        <v>58</v>
      </c>
      <c r="E4" s="5" t="s">
        <v>59</v>
      </c>
      <c r="F4" s="5" t="s">
        <v>31</v>
      </c>
      <c r="G4" s="5" t="s">
        <v>60</v>
      </c>
      <c r="H4" s="1" t="s">
        <v>10</v>
      </c>
      <c r="I4" s="1">
        <v>6.69</v>
      </c>
      <c r="J4" s="1">
        <f t="shared" ref="J4:J5" si="0">I4*110</f>
        <v>735.90000000000009</v>
      </c>
      <c r="K4" s="1" t="s">
        <v>5</v>
      </c>
      <c r="L4" s="1">
        <f t="shared" ref="L4:L5" si="1">IF(K4="ΑΡΙΣΤΗ",100,IF(K4="ΠΟΛΥ ΚΑΛΗ",50,IF(K4="ΚΑΛΗ",30,)))</f>
        <v>100</v>
      </c>
      <c r="M4" s="1" t="s">
        <v>10</v>
      </c>
      <c r="N4" s="1" t="s">
        <v>10</v>
      </c>
      <c r="O4" s="1" t="s">
        <v>10</v>
      </c>
      <c r="P4" s="1"/>
      <c r="Q4" s="1" t="str">
        <f t="shared" ref="Q4:Q5" si="2">IF(AND(H4="ΝΑΙ",N4="ΝΑΙ",IF(OR(K4="ΑΡΙΣΤΗ",K4="ΠΟΛΥ ΚΑΛΗ",K4="ΚΑΛΗ"),IF(M4="ΝΑΙ",O4="ΝΑΙ"))),"ΟΚ","ΑΠΟΡΡΙΠΤΕΤΑΙ")</f>
        <v>ΟΚ</v>
      </c>
      <c r="R4" s="1"/>
      <c r="S4" s="1">
        <f t="shared" ref="S4:S5" si="3">IF(R4="ΝΑΙ",150,0)</f>
        <v>0</v>
      </c>
      <c r="T4" s="1"/>
      <c r="U4" s="1">
        <f t="shared" ref="U4:U5" si="4">IF(T4="ΑΡΙΣΤΗ",100,IF(T4="ΠΟΛΥ ΚΑΛΗ",50,IF(T4="ΚΑΛΗ",30,)))</f>
        <v>0</v>
      </c>
      <c r="V4" s="1"/>
      <c r="W4" s="1">
        <f t="shared" ref="W4:W5" si="5">IF(V4="ΑΡΙΣΤΗ",100,IF(V4="ΠΟΛΥ ΚΑΛΗ",50,IF(V4="ΚΑΛΗ",30,)))</f>
        <v>0</v>
      </c>
      <c r="X4" s="1">
        <v>84</v>
      </c>
      <c r="Y4" s="1">
        <f t="shared" ref="Y4:Y5" si="6">X4*7</f>
        <v>588</v>
      </c>
      <c r="Z4" s="11">
        <f t="shared" ref="Z4:Z5" si="7">J4+L4+S4+U4+W4+Y4</f>
        <v>1423.9</v>
      </c>
    </row>
    <row r="5" spans="1:28" ht="45" x14ac:dyDescent="0.25">
      <c r="A5" s="1">
        <v>2</v>
      </c>
      <c r="B5" s="14">
        <v>4095</v>
      </c>
      <c r="C5" s="15" t="s">
        <v>67</v>
      </c>
      <c r="D5" s="14" t="s">
        <v>68</v>
      </c>
      <c r="E5" s="14" t="s">
        <v>69</v>
      </c>
      <c r="F5" s="17" t="s">
        <v>37</v>
      </c>
      <c r="G5" s="5" t="s">
        <v>60</v>
      </c>
      <c r="H5" s="1" t="s">
        <v>10</v>
      </c>
      <c r="I5" s="16">
        <v>7.34</v>
      </c>
      <c r="J5" s="1">
        <f t="shared" si="0"/>
        <v>807.4</v>
      </c>
      <c r="K5" s="1" t="s">
        <v>5</v>
      </c>
      <c r="L5" s="1">
        <f t="shared" si="1"/>
        <v>100</v>
      </c>
      <c r="M5" s="1" t="s">
        <v>10</v>
      </c>
      <c r="N5" s="1" t="s">
        <v>10</v>
      </c>
      <c r="O5" s="1" t="s">
        <v>10</v>
      </c>
      <c r="P5" s="1"/>
      <c r="Q5" s="1" t="str">
        <f t="shared" si="2"/>
        <v>ΟΚ</v>
      </c>
      <c r="R5" s="1"/>
      <c r="S5" s="1">
        <f t="shared" si="3"/>
        <v>0</v>
      </c>
      <c r="T5" s="1"/>
      <c r="U5" s="1">
        <f t="shared" si="4"/>
        <v>0</v>
      </c>
      <c r="V5" s="1"/>
      <c r="W5" s="1">
        <f t="shared" si="5"/>
        <v>0</v>
      </c>
      <c r="X5" s="1"/>
      <c r="Y5" s="1">
        <f t="shared" si="6"/>
        <v>0</v>
      </c>
      <c r="Z5" s="11">
        <f t="shared" si="7"/>
        <v>907.4</v>
      </c>
    </row>
  </sheetData>
  <sheetProtection algorithmName="SHA-512" hashValue="IL/W9RHPzQ9M+lPF3614808D4g+BKZ0qrT0cNGi0n4jVuKVHD/8Boj4gEw5rN4jadZeTJxVnbc0ilQt4Ys9Www==" saltValue="NF2MTRAw6OEWI/MtW0mL8A==" spinCount="100000" sheet="1" formatCells="0" formatColumns="0" formatRows="0" insertColumns="0" insertRows="0" insertHyperlinks="0" deleteColumns="0" deleteRows="0" sort="0" autoFilter="0" pivotTables="0"/>
  <mergeCells count="4">
    <mergeCell ref="A1:G1"/>
    <mergeCell ref="A2:G2"/>
    <mergeCell ref="H2:P2"/>
    <mergeCell ref="R2:Y2"/>
  </mergeCells>
  <dataValidations count="3">
    <dataValidation type="whole" allowBlank="1" showInputMessage="1" showErrorMessage="1" errorTitle="ΠΡΟΣΟΧΗ!" error="ΕΩΣ 84 ΜΗΝΕΣ" sqref="X4:X5" xr:uid="{43DAE249-3C46-441A-9A13-8022996327E1}">
      <formula1>1</formula1>
      <formula2>84</formula2>
    </dataValidation>
    <dataValidation type="list" allowBlank="1" showInputMessage="1" showErrorMessage="1" sqref="H4:H5 M4:P5 R4:R5" xr:uid="{88098AE3-6AED-42B1-A7F5-0A85D8A99CA8}">
      <formula1>$AA$1:$AA$2</formula1>
    </dataValidation>
    <dataValidation type="list" allowBlank="1" showInputMessage="1" showErrorMessage="1" sqref="T4:T5 V4:V5 K4:K5" xr:uid="{E39001D3-45AC-4CA1-9459-02F05FC89293}">
      <formula1>$AB$1:$AB$3</formula1>
    </dataValidation>
  </dataValidations>
  <pageMargins left="0.7" right="0.7" top="0.75" bottom="0.75" header="0.3" footer="0.3"/>
  <pageSetup paperSize="9" scale="4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3649D-A012-492B-808F-0CD8A5A4BC73}">
  <sheetPr>
    <pageSetUpPr fitToPage="1"/>
  </sheetPr>
  <dimension ref="A1:AB4"/>
  <sheetViews>
    <sheetView topLeftCell="J1" workbookViewId="0">
      <selection activeCell="X10" sqref="X10"/>
    </sheetView>
  </sheetViews>
  <sheetFormatPr defaultColWidth="9.140625" defaultRowHeight="15" x14ac:dyDescent="0.25"/>
  <cols>
    <col min="1" max="1" width="4.85546875" style="2" customWidth="1"/>
    <col min="2" max="2" width="9.28515625" style="2" customWidth="1"/>
    <col min="3" max="3" width="13.7109375" style="2" customWidth="1"/>
    <col min="4" max="4" width="20.140625" style="2" customWidth="1"/>
    <col min="5" max="5" width="16.28515625" style="2" customWidth="1"/>
    <col min="6" max="6" width="20.140625" style="2" customWidth="1"/>
    <col min="7" max="7" width="15.7109375" style="2" customWidth="1"/>
    <col min="8" max="8" width="9.5703125" style="2" customWidth="1"/>
    <col min="9" max="9" width="9.7109375" style="2" customWidth="1"/>
    <col min="10" max="10" width="7.140625" style="2" customWidth="1"/>
    <col min="11" max="11" width="11" style="2" customWidth="1"/>
    <col min="12" max="12" width="7.140625" style="2" customWidth="1"/>
    <col min="13" max="13" width="10.85546875" style="2" customWidth="1"/>
    <col min="14" max="14" width="15.140625" style="2" customWidth="1"/>
    <col min="15" max="15" width="11.7109375" style="2" customWidth="1"/>
    <col min="16" max="16" width="14.42578125" style="2" customWidth="1"/>
    <col min="17" max="17" width="14.140625" style="2" customWidth="1"/>
    <col min="18" max="18" width="15.5703125" style="2" customWidth="1"/>
    <col min="19" max="19" width="7.28515625" style="2" customWidth="1"/>
    <col min="20" max="20" width="11.42578125" style="2" customWidth="1"/>
    <col min="21" max="21" width="7.85546875" style="2" customWidth="1"/>
    <col min="22" max="22" width="9.7109375" style="2" customWidth="1"/>
    <col min="23" max="23" width="7.28515625" style="2" customWidth="1"/>
    <col min="24" max="24" width="11.42578125" style="2" customWidth="1"/>
    <col min="25" max="25" width="8" style="2" customWidth="1"/>
    <col min="26" max="26" width="9.5703125" style="2" customWidth="1"/>
    <col min="27" max="27" width="10.5703125" style="2" hidden="1" customWidth="1"/>
    <col min="28" max="28" width="9.140625" style="2" hidden="1" customWidth="1"/>
    <col min="29" max="40" width="9.140625" style="2"/>
    <col min="41" max="41" width="2.85546875" style="2" customWidth="1"/>
    <col min="42" max="16384" width="9.140625" style="2"/>
  </cols>
  <sheetData>
    <row r="1" spans="1:28" ht="63" customHeight="1" x14ac:dyDescent="0.25">
      <c r="A1" s="30" t="s">
        <v>79</v>
      </c>
      <c r="B1" s="31"/>
      <c r="C1" s="31"/>
      <c r="D1" s="31"/>
      <c r="E1" s="31"/>
      <c r="F1" s="31"/>
      <c r="G1" s="31"/>
      <c r="AA1" s="2" t="s">
        <v>10</v>
      </c>
      <c r="AB1" s="2" t="s">
        <v>5</v>
      </c>
    </row>
    <row r="2" spans="1:28" s="4" customFormat="1" ht="15.75" customHeight="1" x14ac:dyDescent="0.25">
      <c r="A2" s="27" t="s">
        <v>13</v>
      </c>
      <c r="B2" s="28"/>
      <c r="C2" s="28"/>
      <c r="D2" s="28"/>
      <c r="E2" s="28"/>
      <c r="F2" s="28"/>
      <c r="G2" s="32"/>
      <c r="H2" s="33" t="s">
        <v>0</v>
      </c>
      <c r="I2" s="34"/>
      <c r="J2" s="34"/>
      <c r="K2" s="34"/>
      <c r="L2" s="34"/>
      <c r="M2" s="34"/>
      <c r="N2" s="34"/>
      <c r="O2" s="34"/>
      <c r="P2" s="35"/>
      <c r="Q2" s="3"/>
      <c r="R2" s="33" t="s">
        <v>9</v>
      </c>
      <c r="S2" s="34"/>
      <c r="T2" s="34"/>
      <c r="U2" s="34"/>
      <c r="V2" s="34"/>
      <c r="W2" s="34"/>
      <c r="X2" s="34"/>
      <c r="Y2" s="34"/>
      <c r="Z2" s="11"/>
      <c r="AA2" s="2" t="s">
        <v>19</v>
      </c>
      <c r="AB2" s="2" t="s">
        <v>21</v>
      </c>
    </row>
    <row r="3" spans="1:28" s="7" customFormat="1" ht="75" x14ac:dyDescent="0.25">
      <c r="A3" s="5" t="s">
        <v>1</v>
      </c>
      <c r="B3" s="5" t="s">
        <v>16</v>
      </c>
      <c r="C3" s="5" t="s">
        <v>17</v>
      </c>
      <c r="D3" s="5" t="s">
        <v>14</v>
      </c>
      <c r="E3" s="5" t="s">
        <v>15</v>
      </c>
      <c r="F3" s="5" t="s">
        <v>28</v>
      </c>
      <c r="G3" s="5" t="s">
        <v>26</v>
      </c>
      <c r="H3" s="5" t="s">
        <v>12</v>
      </c>
      <c r="I3" s="5" t="s">
        <v>22</v>
      </c>
      <c r="J3" s="5" t="s">
        <v>8</v>
      </c>
      <c r="K3" s="5" t="s">
        <v>4</v>
      </c>
      <c r="L3" s="5" t="s">
        <v>8</v>
      </c>
      <c r="M3" s="5" t="s">
        <v>11</v>
      </c>
      <c r="N3" s="5" t="s">
        <v>23</v>
      </c>
      <c r="O3" s="5" t="s">
        <v>25</v>
      </c>
      <c r="P3" s="5" t="s">
        <v>2</v>
      </c>
      <c r="Q3" s="5"/>
      <c r="R3" s="5" t="s">
        <v>3</v>
      </c>
      <c r="S3" s="5" t="s">
        <v>8</v>
      </c>
      <c r="T3" s="5" t="s">
        <v>6</v>
      </c>
      <c r="U3" s="5" t="s">
        <v>8</v>
      </c>
      <c r="V3" s="5" t="s">
        <v>7</v>
      </c>
      <c r="W3" s="5" t="s">
        <v>8</v>
      </c>
      <c r="X3" s="5" t="s">
        <v>24</v>
      </c>
      <c r="Y3" s="5" t="s">
        <v>8</v>
      </c>
      <c r="Z3" s="12" t="s">
        <v>18</v>
      </c>
      <c r="AB3" s="7" t="s">
        <v>20</v>
      </c>
    </row>
    <row r="4" spans="1:28" s="10" customFormat="1" x14ac:dyDescent="0.25">
      <c r="A4" s="1">
        <v>1</v>
      </c>
      <c r="B4" s="14">
        <v>3899</v>
      </c>
      <c r="C4" s="15">
        <v>45785</v>
      </c>
      <c r="D4" s="14" t="s">
        <v>50</v>
      </c>
      <c r="E4" s="14" t="s">
        <v>51</v>
      </c>
      <c r="F4" s="5" t="s">
        <v>37</v>
      </c>
      <c r="G4" s="5" t="s">
        <v>52</v>
      </c>
      <c r="H4" s="1" t="s">
        <v>10</v>
      </c>
      <c r="I4" s="16">
        <v>8.57</v>
      </c>
      <c r="J4" s="1">
        <f t="shared" ref="J4" si="0">I4*110</f>
        <v>942.7</v>
      </c>
      <c r="K4" s="1" t="s">
        <v>20</v>
      </c>
      <c r="L4" s="1">
        <f t="shared" ref="L4" si="1">IF(K4="ΑΡΙΣΤΗ",100,IF(K4="ΠΟΛΥ ΚΑΛΗ",50,IF(K4="ΚΑΛΗ",30,)))</f>
        <v>30</v>
      </c>
      <c r="M4" s="1" t="s">
        <v>10</v>
      </c>
      <c r="N4" s="1" t="s">
        <v>10</v>
      </c>
      <c r="O4" s="1" t="s">
        <v>10</v>
      </c>
      <c r="P4" s="1"/>
      <c r="Q4" s="1" t="str">
        <f t="shared" ref="Q4" si="2">IF(AND(H4="ΝΑΙ",N4="ΝΑΙ",IF(OR(K4="ΑΡΙΣΤΗ",K4="ΠΟΛΥ ΚΑΛΗ",K4="ΚΑΛΗ"),IF(M4="ΝΑΙ",O4="ΝΑΙ"))),"ΟΚ","ΑΠΟΡΡΙΠΤΕΤΑΙ")</f>
        <v>ΟΚ</v>
      </c>
      <c r="R4" s="1"/>
      <c r="S4" s="1">
        <f t="shared" ref="S4" si="3">IF(R4="ΝΑΙ",150,0)</f>
        <v>0</v>
      </c>
      <c r="T4" s="1"/>
      <c r="U4" s="1">
        <f t="shared" ref="U4" si="4">IF(T4="ΑΡΙΣΤΗ",100,IF(T4="ΠΟΛΥ ΚΑΛΗ",50,IF(T4="ΚΑΛΗ",30,)))</f>
        <v>0</v>
      </c>
      <c r="V4" s="1"/>
      <c r="W4" s="1">
        <f t="shared" ref="W4" si="5">IF(V4="ΑΡΙΣΤΗ",100,IF(V4="ΠΟΛΥ ΚΑΛΗ",50,IF(V4="ΚΑΛΗ",30,)))</f>
        <v>0</v>
      </c>
      <c r="X4" s="1">
        <v>18</v>
      </c>
      <c r="Y4" s="1">
        <f t="shared" ref="Y4" si="6">X4*7</f>
        <v>126</v>
      </c>
      <c r="Z4" s="11">
        <f t="shared" ref="Z4" si="7">J4+L4+S4+U4+W4+Y4</f>
        <v>1098.7</v>
      </c>
    </row>
  </sheetData>
  <sheetProtection algorithmName="SHA-512" hashValue="sQFNPF1IDlecb/izkFZD9IRl8g+MYy0X7ftlhQccP7vER1hHm3hKeHHsCxKXLTdniQZQBAlCAsL2WoQiphjfEg==" saltValue="E0ssAJI05P9rlezjYd/VQg==" spinCount="100000" sheet="1" formatCells="0" formatColumns="0" formatRows="0" insertColumns="0" insertRows="0" insertHyperlinks="0" deleteColumns="0" deleteRows="0" sort="0" autoFilter="0" pivotTables="0"/>
  <mergeCells count="4">
    <mergeCell ref="A1:G1"/>
    <mergeCell ref="A2:G2"/>
    <mergeCell ref="H2:P2"/>
    <mergeCell ref="R2:Y2"/>
  </mergeCells>
  <dataValidations count="3">
    <dataValidation type="list" allowBlank="1" showInputMessage="1" showErrorMessage="1" sqref="V4 K4 T4" xr:uid="{1C98A842-22A1-431A-815A-A7D29067B81A}">
      <formula1>$AB$1:$AB$2</formula1>
    </dataValidation>
    <dataValidation type="list" allowBlank="1" showInputMessage="1" showErrorMessage="1" sqref="H4 R4 M4:P4" xr:uid="{7D6AEAFB-1FB4-48F1-AC86-15E94BE18AEB}">
      <formula1>$AA$1:$AA$2</formula1>
    </dataValidation>
    <dataValidation type="whole" allowBlank="1" showInputMessage="1" showErrorMessage="1" errorTitle="ΠΡΟΣΟΧΗ!" error="ΕΩΣ 84 ΜΗΝΕΣ" sqref="X4" xr:uid="{D877ED52-4E39-47BA-AA66-1B2014749CDB}">
      <formula1>1</formula1>
      <formula2>84</formula2>
    </dataValidation>
  </dataValidations>
  <pageMargins left="0.7" right="0.7" top="0.75" bottom="0.75" header="0.3" footer="0.3"/>
  <pageSetup paperSize="9" scale="4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90E32-AF56-4AC5-8BF1-3135CAE2F9E6}">
  <sheetPr>
    <pageSetUpPr fitToPage="1"/>
  </sheetPr>
  <dimension ref="A1:AB6"/>
  <sheetViews>
    <sheetView topLeftCell="K1" workbookViewId="0">
      <selection activeCell="V22" sqref="V22"/>
    </sheetView>
  </sheetViews>
  <sheetFormatPr defaultColWidth="9.140625" defaultRowHeight="15" x14ac:dyDescent="0.25"/>
  <cols>
    <col min="1" max="1" width="4.85546875" style="2" customWidth="1"/>
    <col min="2" max="2" width="9.28515625" style="2" customWidth="1"/>
    <col min="3" max="3" width="13.7109375" style="2" customWidth="1"/>
    <col min="4" max="4" width="20.140625" style="2" customWidth="1"/>
    <col min="5" max="5" width="16.28515625" style="2" customWidth="1"/>
    <col min="6" max="6" width="20.140625" style="2" customWidth="1"/>
    <col min="7" max="7" width="15.7109375" style="2" customWidth="1"/>
    <col min="8" max="8" width="9.5703125" style="2" customWidth="1"/>
    <col min="9" max="9" width="9.7109375" style="2" customWidth="1"/>
    <col min="10" max="10" width="7.140625" style="2" customWidth="1"/>
    <col min="11" max="11" width="11" style="2" customWidth="1"/>
    <col min="12" max="12" width="7.140625" style="2" customWidth="1"/>
    <col min="13" max="13" width="10.85546875" style="2" customWidth="1"/>
    <col min="14" max="14" width="15.140625" style="2" customWidth="1"/>
    <col min="15" max="15" width="11.7109375" style="2" customWidth="1"/>
    <col min="16" max="16" width="14.42578125" style="2" customWidth="1"/>
    <col min="17" max="17" width="14.140625" style="2" customWidth="1"/>
    <col min="18" max="18" width="15.5703125" style="2" customWidth="1"/>
    <col min="19" max="19" width="7.28515625" style="2" customWidth="1"/>
    <col min="20" max="20" width="11.42578125" style="2" customWidth="1"/>
    <col min="21" max="21" width="7.85546875" style="2" customWidth="1"/>
    <col min="22" max="22" width="9.7109375" style="2" customWidth="1"/>
    <col min="23" max="23" width="7.28515625" style="2" customWidth="1"/>
    <col min="24" max="24" width="11.42578125" style="2" customWidth="1"/>
    <col min="25" max="25" width="8" style="2" customWidth="1"/>
    <col min="26" max="26" width="9.5703125" style="2" customWidth="1"/>
    <col min="27" max="27" width="10.5703125" style="2" hidden="1" customWidth="1"/>
    <col min="28" max="28" width="9.140625" style="2" hidden="1" customWidth="1"/>
    <col min="29" max="40" width="9.140625" style="2"/>
    <col min="41" max="41" width="2.85546875" style="2" customWidth="1"/>
    <col min="42" max="16384" width="9.140625" style="2"/>
  </cols>
  <sheetData>
    <row r="1" spans="1:28" ht="63.75" customHeight="1" x14ac:dyDescent="0.25">
      <c r="A1" s="30" t="s">
        <v>80</v>
      </c>
      <c r="B1" s="31"/>
      <c r="C1" s="31"/>
      <c r="D1" s="31"/>
      <c r="E1" s="31"/>
      <c r="F1" s="31"/>
      <c r="G1" s="31"/>
      <c r="AA1" s="2" t="s">
        <v>10</v>
      </c>
      <c r="AB1" s="2" t="s">
        <v>5</v>
      </c>
    </row>
    <row r="2" spans="1:28" s="4" customFormat="1" ht="15.75" customHeight="1" x14ac:dyDescent="0.25">
      <c r="A2" s="27" t="s">
        <v>13</v>
      </c>
      <c r="B2" s="28"/>
      <c r="C2" s="28"/>
      <c r="D2" s="28"/>
      <c r="E2" s="28"/>
      <c r="F2" s="28"/>
      <c r="G2" s="32"/>
      <c r="H2" s="33" t="s">
        <v>0</v>
      </c>
      <c r="I2" s="34"/>
      <c r="J2" s="34"/>
      <c r="K2" s="34"/>
      <c r="L2" s="34"/>
      <c r="M2" s="34"/>
      <c r="N2" s="34"/>
      <c r="O2" s="34"/>
      <c r="P2" s="35"/>
      <c r="Q2" s="3"/>
      <c r="R2" s="33" t="s">
        <v>9</v>
      </c>
      <c r="S2" s="34"/>
      <c r="T2" s="34"/>
      <c r="U2" s="34"/>
      <c r="V2" s="34"/>
      <c r="W2" s="34"/>
      <c r="X2" s="34"/>
      <c r="Y2" s="34"/>
      <c r="Z2" s="11"/>
      <c r="AA2" s="2" t="s">
        <v>19</v>
      </c>
      <c r="AB2" s="2" t="s">
        <v>21</v>
      </c>
    </row>
    <row r="3" spans="1:28" s="7" customFormat="1" ht="75" x14ac:dyDescent="0.25">
      <c r="A3" s="5" t="s">
        <v>1</v>
      </c>
      <c r="B3" s="5" t="s">
        <v>16</v>
      </c>
      <c r="C3" s="5" t="s">
        <v>17</v>
      </c>
      <c r="D3" s="5" t="s">
        <v>14</v>
      </c>
      <c r="E3" s="5" t="s">
        <v>15</v>
      </c>
      <c r="F3" s="5" t="s">
        <v>28</v>
      </c>
      <c r="G3" s="5" t="s">
        <v>26</v>
      </c>
      <c r="H3" s="5" t="s">
        <v>12</v>
      </c>
      <c r="I3" s="5" t="s">
        <v>22</v>
      </c>
      <c r="J3" s="5" t="s">
        <v>8</v>
      </c>
      <c r="K3" s="5" t="s">
        <v>4</v>
      </c>
      <c r="L3" s="5" t="s">
        <v>8</v>
      </c>
      <c r="M3" s="5" t="s">
        <v>11</v>
      </c>
      <c r="N3" s="5" t="s">
        <v>23</v>
      </c>
      <c r="O3" s="5" t="s">
        <v>25</v>
      </c>
      <c r="P3" s="5" t="s">
        <v>2</v>
      </c>
      <c r="Q3" s="5"/>
      <c r="R3" s="5" t="s">
        <v>3</v>
      </c>
      <c r="S3" s="5" t="s">
        <v>8</v>
      </c>
      <c r="T3" s="5" t="s">
        <v>6</v>
      </c>
      <c r="U3" s="5" t="s">
        <v>8</v>
      </c>
      <c r="V3" s="5" t="s">
        <v>7</v>
      </c>
      <c r="W3" s="5" t="s">
        <v>8</v>
      </c>
      <c r="X3" s="5" t="s">
        <v>24</v>
      </c>
      <c r="Y3" s="5" t="s">
        <v>8</v>
      </c>
      <c r="Z3" s="12" t="s">
        <v>18</v>
      </c>
      <c r="AB3" s="7" t="s">
        <v>20</v>
      </c>
    </row>
    <row r="4" spans="1:28" x14ac:dyDescent="0.25">
      <c r="A4" s="1">
        <v>1</v>
      </c>
      <c r="B4" s="14">
        <v>3747</v>
      </c>
      <c r="C4" s="15">
        <v>45783</v>
      </c>
      <c r="D4" s="14" t="s">
        <v>35</v>
      </c>
      <c r="E4" s="14" t="s">
        <v>36</v>
      </c>
      <c r="F4" s="5" t="s">
        <v>37</v>
      </c>
      <c r="G4" s="5" t="s">
        <v>38</v>
      </c>
      <c r="H4" s="1" t="s">
        <v>10</v>
      </c>
      <c r="I4" s="16">
        <v>7.92</v>
      </c>
      <c r="J4" s="1">
        <f t="shared" ref="J4:J6" si="0">I4*110</f>
        <v>871.2</v>
      </c>
      <c r="K4" s="1" t="s">
        <v>5</v>
      </c>
      <c r="L4" s="1">
        <f t="shared" ref="L4:L6" si="1">IF(K4="ΑΡΙΣΤΗ",100,IF(K4="ΠΟΛΥ ΚΑΛΗ",50,IF(K4="ΚΑΛΗ",30,)))</f>
        <v>100</v>
      </c>
      <c r="M4" s="1" t="s">
        <v>10</v>
      </c>
      <c r="N4" s="1" t="s">
        <v>10</v>
      </c>
      <c r="O4" s="1" t="s">
        <v>10</v>
      </c>
      <c r="P4" s="1"/>
      <c r="Q4" s="1" t="str">
        <f t="shared" ref="Q4:Q6" si="2">IF(AND(H4="ΝΑΙ",N4="ΝΑΙ",IF(OR(K4="ΑΡΙΣΤΗ",K4="ΠΟΛΥ ΚΑΛΗ",K4="ΚΑΛΗ"),IF(M4="ΝΑΙ",O4="ΝΑΙ"))),"ΟΚ","ΑΠΟΡΡΙΠΤΕΤΑΙ")</f>
        <v>ΟΚ</v>
      </c>
      <c r="R4" s="1" t="s">
        <v>10</v>
      </c>
      <c r="S4" s="1">
        <f t="shared" ref="S4:S6" si="3">IF(R4="ΝΑΙ",150,0)</f>
        <v>150</v>
      </c>
      <c r="T4" s="1" t="s">
        <v>20</v>
      </c>
      <c r="U4" s="1">
        <f t="shared" ref="U4:U6" si="4">IF(T4="ΑΡΙΣΤΗ",100,IF(T4="ΠΟΛΥ ΚΑΛΗ",50,IF(T4="ΚΑΛΗ",30,)))</f>
        <v>30</v>
      </c>
      <c r="V4" s="1"/>
      <c r="W4" s="1">
        <f t="shared" ref="W4:W6" si="5">IF(V4="ΑΡΙΣΤΗ",100,IF(V4="ΠΟΛΥ ΚΑΛΗ",50,IF(V4="ΚΑΛΗ",30,)))</f>
        <v>0</v>
      </c>
      <c r="X4" s="1">
        <v>83</v>
      </c>
      <c r="Y4" s="1">
        <f t="shared" ref="Y4:Y6" si="6">X4*7</f>
        <v>581</v>
      </c>
      <c r="Z4" s="11">
        <f t="shared" ref="Z4:Z6" si="7">J4+L4+S4+U4+W4+Y4</f>
        <v>1732.2</v>
      </c>
    </row>
    <row r="5" spans="1:28" ht="45" x14ac:dyDescent="0.25">
      <c r="A5" s="1">
        <v>2</v>
      </c>
      <c r="B5" s="14">
        <v>4092</v>
      </c>
      <c r="C5" s="15" t="s">
        <v>70</v>
      </c>
      <c r="D5" s="14" t="s">
        <v>71</v>
      </c>
      <c r="E5" s="14" t="s">
        <v>72</v>
      </c>
      <c r="F5" s="17" t="s">
        <v>31</v>
      </c>
      <c r="G5" s="5" t="s">
        <v>38</v>
      </c>
      <c r="H5" s="1" t="s">
        <v>10</v>
      </c>
      <c r="I5" s="16">
        <v>7.09</v>
      </c>
      <c r="J5" s="1">
        <f>I5*110</f>
        <v>779.9</v>
      </c>
      <c r="K5" s="1" t="s">
        <v>5</v>
      </c>
      <c r="L5" s="1">
        <f>IF(K5="ΑΡΙΣΤΗ",100,IF(K5="ΠΟΛΥ ΚΑΛΗ",50,IF(K5="ΚΑΛΗ",30,)))</f>
        <v>100</v>
      </c>
      <c r="M5" s="1" t="s">
        <v>10</v>
      </c>
      <c r="N5" s="1" t="s">
        <v>10</v>
      </c>
      <c r="O5" s="1" t="s">
        <v>10</v>
      </c>
      <c r="P5" s="1" t="s">
        <v>10</v>
      </c>
      <c r="Q5" s="1" t="str">
        <f t="shared" si="2"/>
        <v>ΟΚ</v>
      </c>
      <c r="R5" s="1"/>
      <c r="S5" s="1">
        <f>IF(R5="ΝΑΙ",150,0)</f>
        <v>0</v>
      </c>
      <c r="T5" s="1" t="s">
        <v>20</v>
      </c>
      <c r="U5" s="1">
        <f>IF(T5="ΑΡΙΣΤΗ",100,IF(T5="ΠΟΛΥ ΚΑΛΗ",50,IF(T5="ΚΑΛΗ",30,)))</f>
        <v>30</v>
      </c>
      <c r="V5" s="1"/>
      <c r="W5" s="1">
        <f>IF(V5="ΑΡΙΣΤΗ",100,IF(V5="ΠΟΛΥ ΚΑΛΗ",50,IF(V5="ΚΑΛΗ",30,)))</f>
        <v>0</v>
      </c>
      <c r="X5" s="1">
        <v>60</v>
      </c>
      <c r="Y5" s="1">
        <f>X5*7</f>
        <v>420</v>
      </c>
      <c r="Z5" s="11">
        <f t="shared" si="7"/>
        <v>1329.9</v>
      </c>
    </row>
    <row r="6" spans="1:28" hidden="1" x14ac:dyDescent="0.25">
      <c r="A6" s="1">
        <v>3</v>
      </c>
      <c r="B6" s="14">
        <v>3812</v>
      </c>
      <c r="C6" s="15">
        <v>45784</v>
      </c>
      <c r="D6" s="14" t="s">
        <v>39</v>
      </c>
      <c r="E6" s="14" t="s">
        <v>40</v>
      </c>
      <c r="F6" s="8" t="s">
        <v>31</v>
      </c>
      <c r="G6" s="5" t="s">
        <v>38</v>
      </c>
      <c r="H6" s="1" t="s">
        <v>10</v>
      </c>
      <c r="I6" s="16">
        <v>8.09</v>
      </c>
      <c r="J6" s="1">
        <f t="shared" si="0"/>
        <v>889.9</v>
      </c>
      <c r="K6" s="1" t="s">
        <v>5</v>
      </c>
      <c r="L6" s="1">
        <f t="shared" si="1"/>
        <v>100</v>
      </c>
      <c r="M6" s="1" t="s">
        <v>10</v>
      </c>
      <c r="N6" s="1" t="s">
        <v>10</v>
      </c>
      <c r="O6" s="1" t="s">
        <v>10</v>
      </c>
      <c r="P6" s="1"/>
      <c r="Q6" s="1" t="str">
        <f t="shared" si="2"/>
        <v>ΟΚ</v>
      </c>
      <c r="R6" s="1"/>
      <c r="S6" s="1">
        <f t="shared" si="3"/>
        <v>0</v>
      </c>
      <c r="T6" s="1"/>
      <c r="U6" s="1">
        <f t="shared" si="4"/>
        <v>0</v>
      </c>
      <c r="V6" s="1"/>
      <c r="W6" s="1">
        <f t="shared" si="5"/>
        <v>0</v>
      </c>
      <c r="X6" s="1">
        <v>6</v>
      </c>
      <c r="Y6" s="1">
        <f t="shared" si="6"/>
        <v>42</v>
      </c>
      <c r="Z6" s="11">
        <f t="shared" si="7"/>
        <v>1031.9000000000001</v>
      </c>
    </row>
  </sheetData>
  <sheetProtection algorithmName="SHA-512" hashValue="9YxKd/065P5xuKZZ+9zMK7uyzXbt6clcpnR9eE/sclIme/q474n6pdH5h5if+E0+5y/5Z4CsgKSSDWw028l+fA==" saltValue="c+R+Ar5hhqUl3tS4ZoUSpA==" spinCount="100000" sheet="1" formatCells="0" formatColumns="0" formatRows="0" insertColumns="0" insertRows="0" insertHyperlinks="0" deleteColumns="0" deleteRows="0" sort="0" autoFilter="0" pivotTables="0"/>
  <mergeCells count="4">
    <mergeCell ref="A1:G1"/>
    <mergeCell ref="A2:G2"/>
    <mergeCell ref="H2:P2"/>
    <mergeCell ref="R2:Y2"/>
  </mergeCells>
  <dataValidations count="3">
    <dataValidation type="whole" allowBlank="1" showInputMessage="1" showErrorMessage="1" errorTitle="ΠΡΟΣΟΧΗ!" error="ΕΩΣ 84 ΜΗΝΕΣ" sqref="X4:X6" xr:uid="{6A894D20-A4D2-4300-8BD0-3F5F00DD6860}">
      <formula1>1</formula1>
      <formula2>84</formula2>
    </dataValidation>
    <dataValidation type="list" allowBlank="1" showInputMessage="1" showErrorMessage="1" sqref="R4:R6 M4:P6 H4:H6" xr:uid="{F0F1BF15-CB34-44BE-8EFE-69A4C62DEF14}">
      <formula1>$AA$1:$AA$2</formula1>
    </dataValidation>
    <dataValidation type="list" allowBlank="1" showInputMessage="1" showErrorMessage="1" sqref="K4:K6 V4:V6 T4:T6" xr:uid="{77AF4B87-69A9-4816-92F4-9C8777BB3643}">
      <formula1>$AB$1:$AB$3</formula1>
    </dataValidation>
  </dataValidations>
  <pageMargins left="0.7" right="0.7" top="0.75" bottom="0.75" header="0.3" footer="0.3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8</vt:i4>
      </vt:variant>
      <vt:variant>
        <vt:lpstr>Καθορισμένες περιοχές</vt:lpstr>
      </vt:variant>
      <vt:variant>
        <vt:i4>8</vt:i4>
      </vt:variant>
    </vt:vector>
  </HeadingPairs>
  <TitlesOfParts>
    <vt:vector size="16" baseType="lpstr">
      <vt:lpstr>ΑΠΟΡΡΙΠΤΕΟΙ</vt:lpstr>
      <vt:lpstr>ΠΕ ή ΤΕ ΝΟΣΗΛΕΥΤΩΝ ΚΑΤΑΤΑΞΗ</vt:lpstr>
      <vt:lpstr>ΑΜΥΓΔΑΛΕΖΑ</vt:lpstr>
      <vt:lpstr>ΤΑΥΡΟΣ</vt:lpstr>
      <vt:lpstr>ΚΟΡΙΝΘΟΣ</vt:lpstr>
      <vt:lpstr>ΞΑΝΘΗ</vt:lpstr>
      <vt:lpstr>ΔΡΑΜΑ</vt:lpstr>
      <vt:lpstr>ΟΡΕΣΤΙΑΔΑ</vt:lpstr>
      <vt:lpstr>ΑΜΥΓΔΑΛΕΖΑ!Print_Area</vt:lpstr>
      <vt:lpstr>ΑΠΟΡΡΙΠΤΕΟΙ!Print_Area</vt:lpstr>
      <vt:lpstr>ΔΡΑΜΑ!Print_Area</vt:lpstr>
      <vt:lpstr>ΚΟΡΙΝΘΟΣ!Print_Area</vt:lpstr>
      <vt:lpstr>ΞΑΝΘΗ!Print_Area</vt:lpstr>
      <vt:lpstr>ΟΡΕΣΤΙΑΔΑ!Print_Area</vt:lpstr>
      <vt:lpstr>'ΠΕ ή ΤΕ ΝΟΣΗΛΕΥΤΩΝ ΚΑΤΑΤΑΞΗ'!Print_Area</vt:lpstr>
      <vt:lpstr>ΤΑΥΡΟΣ!Print_Area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Μαρία Φιλλιπουπολίτου</dc:creator>
  <cp:lastModifiedBy>Evangelia Kefala</cp:lastModifiedBy>
  <cp:lastPrinted>2025-05-14T09:22:08Z</cp:lastPrinted>
  <dcterms:created xsi:type="dcterms:W3CDTF">2017-10-23T05:29:48Z</dcterms:created>
  <dcterms:modified xsi:type="dcterms:W3CDTF">2025-05-16T07:59:13Z</dcterms:modified>
</cp:coreProperties>
</file>