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kefala\Desktop\it\site aemy\αναρτημένα από μένα\2025\16.5\ΕΡΓΟ5 XLS\"/>
    </mc:Choice>
  </mc:AlternateContent>
  <xr:revisionPtr revIDLastSave="0" documentId="13_ncr:1_{A8AFCA7F-A6DB-46B5-8FE9-58395CC2FF97}" xr6:coauthVersionLast="47" xr6:coauthVersionMax="47" xr10:uidLastSave="{00000000-0000-0000-0000-000000000000}"/>
  <workbookProtection workbookAlgorithmName="SHA-512" workbookHashValue="FOR4P6xok3rvNcRPKICsbwUglT7/spbuLk1EMe6ufsW8vYef3RsL2wNhuIA1DbnhxcRuyRib7LcIrv8cNH0gnw==" workbookSaltValue="KKpgepc06ahhyfYnaMYl7A==" workbookSpinCount="100000" lockStructure="1"/>
  <bookViews>
    <workbookView xWindow="-120" yWindow="-120" windowWidth="29040" windowHeight="15720" activeTab="2" xr2:uid="{00000000-000D-0000-FFFF-FFFF00000000}"/>
  </bookViews>
  <sheets>
    <sheet name="ΑΠΟΡΡΙΠΤΕΟΙ ΠΕ ή ΤΕ ΔΙΟΙΚΗΤ_HR" sheetId="8" r:id="rId1"/>
    <sheet name="ΠΕ ή ΤΕ ΔΙΟΙΚΗΤΙΚΟΥ_ΚΑΤΑΤΑΞΗΣ" sheetId="9" r:id="rId2"/>
    <sheet name="ΠΕ ή ΤΕ ΔΙΟΙΚΗΤΙΚΟΥ_ΠΡΟΣΛΗΠΤΕΩΝ" sheetId="10" r:id="rId3"/>
  </sheets>
  <definedNames>
    <definedName name="_xlnm.Print_Area" localSheetId="1">'ΠΕ ή ΤΕ ΔΙΟΙΚΗΤΙΚΟΥ_ΚΑΤΑΤΑΞΗΣ'!$A$1:$W$10</definedName>
  </definedNames>
  <calcPr calcId="191029"/>
</workbook>
</file>

<file path=xl/calcChain.xml><?xml version="1.0" encoding="utf-8"?>
<calcChain xmlns="http://schemas.openxmlformats.org/spreadsheetml/2006/main">
  <c r="V7" i="10" l="1"/>
  <c r="T7" i="10"/>
  <c r="R7" i="10"/>
  <c r="P7" i="10"/>
  <c r="N7" i="10"/>
  <c r="J7" i="10"/>
  <c r="H7" i="10"/>
  <c r="V6" i="10"/>
  <c r="T6" i="10"/>
  <c r="R6" i="10"/>
  <c r="P6" i="10"/>
  <c r="N6" i="10"/>
  <c r="J6" i="10"/>
  <c r="H6" i="10"/>
  <c r="V5" i="10"/>
  <c r="T5" i="10"/>
  <c r="R5" i="10"/>
  <c r="P5" i="10"/>
  <c r="N5" i="10"/>
  <c r="J5" i="10"/>
  <c r="H5" i="10"/>
  <c r="W5" i="10" s="1"/>
  <c r="P7" i="9"/>
  <c r="P8" i="9"/>
  <c r="V7" i="9"/>
  <c r="T7" i="9"/>
  <c r="R7" i="9"/>
  <c r="N7" i="9"/>
  <c r="J7" i="9"/>
  <c r="H7" i="9"/>
  <c r="V6" i="9"/>
  <c r="T6" i="9"/>
  <c r="R6" i="9"/>
  <c r="P6" i="9"/>
  <c r="N6" i="9"/>
  <c r="J6" i="9"/>
  <c r="H6" i="9"/>
  <c r="V10" i="9"/>
  <c r="T10" i="9"/>
  <c r="R10" i="9"/>
  <c r="P10" i="9"/>
  <c r="N10" i="9"/>
  <c r="J10" i="9"/>
  <c r="H10" i="9"/>
  <c r="H5" i="9"/>
  <c r="J5" i="9"/>
  <c r="N5" i="9"/>
  <c r="P5" i="9"/>
  <c r="R5" i="9"/>
  <c r="T5" i="9"/>
  <c r="V5" i="9"/>
  <c r="V8" i="9"/>
  <c r="T8" i="9"/>
  <c r="R8" i="9"/>
  <c r="N8" i="9"/>
  <c r="J8" i="9"/>
  <c r="H8" i="9"/>
  <c r="V9" i="9"/>
  <c r="T9" i="9"/>
  <c r="R9" i="9"/>
  <c r="P9" i="9"/>
  <c r="N9" i="9"/>
  <c r="J9" i="9"/>
  <c r="H9" i="9"/>
  <c r="W7" i="10" l="1"/>
  <c r="W6" i="10"/>
  <c r="W7" i="9"/>
  <c r="W6" i="9"/>
  <c r="W10" i="9"/>
  <c r="W8" i="9"/>
  <c r="W5" i="9"/>
  <c r="W9" i="9"/>
</calcChain>
</file>

<file path=xl/sharedStrings.xml><?xml version="1.0" encoding="utf-8"?>
<sst xmlns="http://schemas.openxmlformats.org/spreadsheetml/2006/main" count="134" uniqueCount="41">
  <si>
    <t>ΤΥΠΙΚΑ ΠΡΟΣΟΝΤΑ</t>
  </si>
  <si>
    <t>Α/Α</t>
  </si>
  <si>
    <t>ΕΚΠΛΗΡΩΣΗ ΣΤΡΑΤΙΩΤΙΚΩΝ ΥΠΟΧΡΕΩΣΕΩΝ</t>
  </si>
  <si>
    <t>ΜΕΤΑΠΤΥΧΙΑΚΟΣ ΤΙΤΛΟΣ</t>
  </si>
  <si>
    <t>ΓΝΩΣΗ ΑΓΓΛΙΚΗΣ ΓΛΩΣΣΑΣ</t>
  </si>
  <si>
    <t>ΑΡΙΣΤΗ</t>
  </si>
  <si>
    <t>ΓΝΩΣΗ ΔΕΥΤΕΡΗΣ ΞΕΝΗΣ ΓΛΩΣΣΑΣ</t>
  </si>
  <si>
    <t>ΓΝΩΣΗ ΤΡΙΤΗΣ ΞΕΝΗΣ ΓΛΩΣΣΑΣ</t>
  </si>
  <si>
    <t>ΜΟΡΙΑ</t>
  </si>
  <si>
    <t>ΠΡΟΣΘΕΤΑ-ΣΥΝΕΚΤΙΜΩΜΕΝΑ ΠΡΟΣΟΝΤΑ</t>
  </si>
  <si>
    <t>ΝΑΙ</t>
  </si>
  <si>
    <t>ΓΝΩΣΗ ΧΕΙΡΙΣΜΟΥ Η/Υ</t>
  </si>
  <si>
    <t xml:space="preserve">ΤΙΤΛΟΣ ΣΠΟΥΔΩΝ </t>
  </si>
  <si>
    <t>ΣΤΟΙΧΕΙΑ ΥΠΟΨΗΦΙΟΥ</t>
  </si>
  <si>
    <t>ΕΠΩΝΥΜΟ</t>
  </si>
  <si>
    <t>ΟΝΟΜΑ</t>
  </si>
  <si>
    <t>ΑΡΙΘΜΟΣ ΠΡΩΤ. ΑΙΤΗΣΗΣ</t>
  </si>
  <si>
    <t>ΗΜΕΡΟΜΗΝΙΑ</t>
  </si>
  <si>
    <t>ΣΥΝΟΛΟ ΜΟΡΙΩΝ</t>
  </si>
  <si>
    <t>ΌΧΙ</t>
  </si>
  <si>
    <t>ΚΑΛΗ</t>
  </si>
  <si>
    <t>ΠΟΛΥ ΚΑΛΗ</t>
  </si>
  <si>
    <t>ΒΑΘΜΟΣ ΤΙΤΛΟΥ ΣΠΟΥΔΩΝ</t>
  </si>
  <si>
    <t>ΠΑΡΑΤΗΡΗΣΕΙΣ</t>
  </si>
  <si>
    <t xml:space="preserve">ΕΜΠΕΙΡΙΑ ΤΟΥΛ. ΕΝΟΣ (1) ΕΤΟΥΣ ΣΕ ΠΡΟΣΛΗΨΕΙΣ, ΔΙΑΧΕΙΡΙΣΗ ΜΙΣΘΟΔΟΣΙΑΣ, ΔΙΟΙΚΗΤΙΚΗ ΥΠΟΣΤΗΡΙΞΗ </t>
  </si>
  <si>
    <t>ΕΜΠΕΙΡΙΑ ΣΕ ΠΡΟΣΛΗΨΕΙΣ, ΔΙΑΧΕΙΡΙΣΗ ΜΙΣΘΟΔΟΣΙΑΣ &amp; ΔΙΟΙΚΗΤΙΚΗ ΥΠΟΣΤΗΡΙΞΗ  (έως 84 μήνες)</t>
  </si>
  <si>
    <t>ΜΟΝΟΓΙΟΥΔΗ</t>
  </si>
  <si>
    <t>ΕΥΑΓΓΕΛΙΑ</t>
  </si>
  <si>
    <t>ΤΟΥΡΛΑΚΗ</t>
  </si>
  <si>
    <t>ΘΕΟΔΩΡΑ</t>
  </si>
  <si>
    <t>ΑΞΙΛΙΘΙΩΤΗΣ</t>
  </si>
  <si>
    <t>ΠΕΤΡΟΣ</t>
  </si>
  <si>
    <t>ΝΤΙΝΤΙΦΑ</t>
  </si>
  <si>
    <t>ΚΩΝΣΤΑΝΤΙΝΑ</t>
  </si>
  <si>
    <t>ΚΡΑΤΣΟΥΝ</t>
  </si>
  <si>
    <t>ΣΤΕΛΑ</t>
  </si>
  <si>
    <t>ΝΤΑΕΡΤΖΙΕ</t>
  </si>
  <si>
    <t>ΧΡΙΣΤΙΝΑ</t>
  </si>
  <si>
    <t>ΕΡΓΟ 5 -  ΠΕ ή ΤΕ ΔΙΟΙΚΗΤΙΚΟΥ ή ΔΙΟΙΚΗΣΗΣ ΜΟΝΑΔΩΝ ΥΓΕΙΑΣ 
1. ΠΙΝΑΚΑΣ ΑΠΟΡΡΙΠΤΕΩΝ</t>
  </si>
  <si>
    <t>ΕΡΓΟ 5 - ΠΕ ή ΤΕ ΔΙΟΙΚΗΤΙΚΟΥ ή ΔΙΟΙΚΗΣΗΣ ΜΟΝΑΔΩΝ ΥΓΕΙΑΣ
2. ΠΙΝΑΚΑΣ ΚΑΤΑΤΑΞΗΣ</t>
  </si>
  <si>
    <t>ΕΡΓΟ 5 - ΠΕ ή ΤΕ ΔΙΟΙΚΗΤΙΚΟΥ ή ΔΙΟΙΚΗΣΗΣ ΜΟΝΑΔΩΝ ΥΓΕΙΑΣ
3. ΠΙΝΑΚΑΣ ΠΡΟΣΛΗΠΤΕΩΝ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</si>
</sst>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8" xfId="0" applyFont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95AE-7280-4297-A662-CE9FE9407357}">
  <sheetPr>
    <pageSetUpPr fitToPage="1"/>
  </sheetPr>
  <dimension ref="A1:Z5"/>
  <sheetViews>
    <sheetView workbookViewId="0">
      <selection activeCell="B10" sqref="B10"/>
    </sheetView>
  </sheetViews>
  <sheetFormatPr defaultColWidth="9.140625" defaultRowHeight="15" x14ac:dyDescent="0.25"/>
  <cols>
    <col min="1" max="1" width="4.85546875" style="1" customWidth="1"/>
    <col min="2" max="2" width="9.28515625" style="1" customWidth="1"/>
    <col min="3" max="3" width="13.7109375" style="1" customWidth="1"/>
    <col min="4" max="4" width="21.140625" style="1" customWidth="1"/>
    <col min="5" max="5" width="19" style="1" customWidth="1"/>
    <col min="6" max="6" width="27.140625" style="19" customWidth="1"/>
    <col min="7" max="7" width="11.28515625" style="1" customWidth="1"/>
    <col min="8" max="24" width="9.140625" style="1"/>
    <col min="25" max="25" width="0" style="1" hidden="1" customWidth="1"/>
    <col min="26" max="26" width="10.5703125" style="1" hidden="1" customWidth="1"/>
    <col min="27" max="16384" width="9.140625" style="1"/>
  </cols>
  <sheetData>
    <row r="1" spans="1:26" ht="70.5" customHeight="1" x14ac:dyDescent="0.25">
      <c r="A1" s="30" t="s">
        <v>38</v>
      </c>
      <c r="B1" s="31"/>
      <c r="C1" s="31"/>
      <c r="D1" s="31"/>
      <c r="E1" s="31"/>
      <c r="F1" s="27"/>
      <c r="Y1" s="1" t="s">
        <v>10</v>
      </c>
      <c r="Z1" s="1" t="s">
        <v>5</v>
      </c>
    </row>
    <row r="2" spans="1:26" x14ac:dyDescent="0.25">
      <c r="A2" s="3"/>
      <c r="B2" s="3"/>
      <c r="C2" s="12"/>
      <c r="D2" s="12"/>
      <c r="E2" s="4"/>
      <c r="F2" s="20"/>
      <c r="Y2" s="1" t="s">
        <v>19</v>
      </c>
      <c r="Z2" s="1" t="s">
        <v>21</v>
      </c>
    </row>
    <row r="3" spans="1:26" s="2" customFormat="1" ht="15.75" customHeight="1" x14ac:dyDescent="0.25">
      <c r="A3" s="32" t="s">
        <v>13</v>
      </c>
      <c r="B3" s="33"/>
      <c r="C3" s="33"/>
      <c r="D3" s="33"/>
      <c r="E3" s="34"/>
      <c r="F3" s="21"/>
      <c r="Z3" s="1" t="s">
        <v>20</v>
      </c>
    </row>
    <row r="4" spans="1:26" s="11" customFormat="1" ht="108" customHeight="1" x14ac:dyDescent="0.25">
      <c r="A4" s="7" t="s">
        <v>1</v>
      </c>
      <c r="B4" s="7" t="s">
        <v>16</v>
      </c>
      <c r="C4" s="13" t="s">
        <v>17</v>
      </c>
      <c r="D4" s="13" t="s">
        <v>14</v>
      </c>
      <c r="E4" s="8" t="s">
        <v>15</v>
      </c>
      <c r="F4" s="25" t="s">
        <v>23</v>
      </c>
    </row>
    <row r="5" spans="1:26" x14ac:dyDescent="0.25">
      <c r="A5" s="3"/>
      <c r="B5" s="7"/>
      <c r="C5" s="18"/>
      <c r="D5" s="7"/>
      <c r="E5" s="8"/>
      <c r="F5" s="22"/>
    </row>
  </sheetData>
  <sheetProtection algorithmName="SHA-512" hashValue="zM7WBq04hqlW8BgAQc31m3SjkSUxbLDDEPyqcn8rbwkfdXxvyse/ijRzMf2BgmzGmi9bh5Omm8turQypl0ZJOw==" saltValue="U9QjXZ/fHXO/4fXiKNP0dQ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4:L6">
    <sortCondition ref="D4:D6"/>
  </sortState>
  <mergeCells count="2">
    <mergeCell ref="A1:E1"/>
    <mergeCell ref="A3:E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6147F-A471-4219-9A62-9809621EA898}">
  <sheetPr>
    <pageSetUpPr fitToPage="1"/>
  </sheetPr>
  <dimension ref="A1:AQ10"/>
  <sheetViews>
    <sheetView topLeftCell="E1" workbookViewId="0">
      <selection activeCell="AA21" sqref="AA21"/>
    </sheetView>
  </sheetViews>
  <sheetFormatPr defaultColWidth="9.140625" defaultRowHeight="15" x14ac:dyDescent="0.25"/>
  <cols>
    <col min="1" max="1" width="4.85546875" style="1" customWidth="1"/>
    <col min="2" max="2" width="9.28515625" style="1" customWidth="1"/>
    <col min="3" max="3" width="13.7109375" style="1" customWidth="1"/>
    <col min="4" max="4" width="21.140625" style="1" customWidth="1"/>
    <col min="5" max="5" width="19" style="1" customWidth="1"/>
    <col min="6" max="7" width="10.85546875" style="1" customWidth="1"/>
    <col min="8" max="8" width="7.28515625" style="1" customWidth="1"/>
    <col min="9" max="9" width="9.85546875" style="1" customWidth="1"/>
    <col min="10" max="10" width="8" style="1" customWidth="1"/>
    <col min="11" max="11" width="10.85546875" style="1" customWidth="1"/>
    <col min="12" max="12" width="16.28515625" style="1" customWidth="1"/>
    <col min="13" max="13" width="14.7109375" style="1" customWidth="1"/>
    <col min="14" max="14" width="14.42578125" style="1" customWidth="1"/>
    <col min="15" max="15" width="16.42578125" style="1" customWidth="1"/>
    <col min="16" max="16" width="7.28515625" style="1" customWidth="1"/>
    <col min="17" max="17" width="11.42578125" style="1" customWidth="1"/>
    <col min="18" max="18" width="7.85546875" style="1" customWidth="1"/>
    <col min="19" max="19" width="11.140625" style="1" customWidth="1"/>
    <col min="20" max="20" width="7.28515625" style="1" customWidth="1"/>
    <col min="21" max="21" width="16.85546875" style="1" customWidth="1"/>
    <col min="22" max="22" width="8" style="1" customWidth="1"/>
    <col min="23" max="23" width="9.5703125" style="1" customWidth="1"/>
    <col min="24" max="24" width="11.28515625" style="1" customWidth="1"/>
    <col min="25" max="41" width="9.140625" style="1"/>
    <col min="42" max="42" width="0" style="1" hidden="1" customWidth="1"/>
    <col min="43" max="43" width="10.5703125" style="1" hidden="1" customWidth="1"/>
    <col min="44" max="16384" width="9.140625" style="1"/>
  </cols>
  <sheetData>
    <row r="1" spans="1:43" ht="54.75" customHeight="1" x14ac:dyDescent="0.25">
      <c r="A1" s="30" t="s">
        <v>39</v>
      </c>
      <c r="B1" s="31"/>
      <c r="C1" s="31"/>
      <c r="D1" s="31"/>
      <c r="E1" s="31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8"/>
      <c r="AP1" s="1" t="s">
        <v>10</v>
      </c>
      <c r="AQ1" s="1" t="s">
        <v>5</v>
      </c>
    </row>
    <row r="2" spans="1:43" x14ac:dyDescent="0.25">
      <c r="A2" s="3"/>
      <c r="B2" s="3"/>
      <c r="C2" s="12"/>
      <c r="D2" s="12"/>
      <c r="E2" s="4"/>
      <c r="F2" s="6"/>
      <c r="G2" s="6"/>
      <c r="H2" s="6"/>
      <c r="I2" s="3"/>
      <c r="J2" s="3"/>
      <c r="K2" s="3"/>
      <c r="L2" s="12"/>
      <c r="M2" s="4"/>
      <c r="N2" s="15"/>
      <c r="O2" s="5"/>
      <c r="P2" s="6"/>
      <c r="Q2" s="3"/>
      <c r="R2" s="3"/>
      <c r="S2" s="3"/>
      <c r="T2" s="3"/>
      <c r="U2" s="6"/>
      <c r="V2" s="6"/>
      <c r="W2" s="6"/>
      <c r="AP2" s="1" t="s">
        <v>19</v>
      </c>
      <c r="AQ2" s="1" t="s">
        <v>21</v>
      </c>
    </row>
    <row r="3" spans="1:43" s="2" customFormat="1" ht="15.75" customHeight="1" x14ac:dyDescent="0.25">
      <c r="A3" s="32" t="s">
        <v>13</v>
      </c>
      <c r="B3" s="33"/>
      <c r="C3" s="33"/>
      <c r="D3" s="33"/>
      <c r="E3" s="34"/>
      <c r="F3" s="35" t="s">
        <v>0</v>
      </c>
      <c r="G3" s="35"/>
      <c r="H3" s="35"/>
      <c r="I3" s="36"/>
      <c r="J3" s="36"/>
      <c r="K3" s="36"/>
      <c r="L3" s="32"/>
      <c r="M3" s="37"/>
      <c r="N3" s="14"/>
      <c r="O3" s="38" t="s">
        <v>9</v>
      </c>
      <c r="P3" s="39"/>
      <c r="Q3" s="39"/>
      <c r="R3" s="39"/>
      <c r="S3" s="39"/>
      <c r="T3" s="39"/>
      <c r="U3" s="39"/>
      <c r="V3" s="35"/>
      <c r="W3" s="29"/>
      <c r="AQ3" s="1" t="s">
        <v>20</v>
      </c>
    </row>
    <row r="4" spans="1:43" s="11" customFormat="1" ht="108" customHeight="1" x14ac:dyDescent="0.25">
      <c r="A4" s="7" t="s">
        <v>1</v>
      </c>
      <c r="B4" s="7" t="s">
        <v>16</v>
      </c>
      <c r="C4" s="13" t="s">
        <v>17</v>
      </c>
      <c r="D4" s="13" t="s">
        <v>14</v>
      </c>
      <c r="E4" s="8" t="s">
        <v>15</v>
      </c>
      <c r="F4" s="10" t="s">
        <v>12</v>
      </c>
      <c r="G4" s="10" t="s">
        <v>22</v>
      </c>
      <c r="H4" s="7" t="s">
        <v>8</v>
      </c>
      <c r="I4" s="7" t="s">
        <v>4</v>
      </c>
      <c r="J4" s="7" t="s">
        <v>8</v>
      </c>
      <c r="K4" s="7" t="s">
        <v>11</v>
      </c>
      <c r="L4" s="7" t="s">
        <v>24</v>
      </c>
      <c r="M4" s="8" t="s">
        <v>2</v>
      </c>
      <c r="N4" s="16"/>
      <c r="O4" s="9" t="s">
        <v>3</v>
      </c>
      <c r="P4" s="10" t="s">
        <v>8</v>
      </c>
      <c r="Q4" s="7" t="s">
        <v>6</v>
      </c>
      <c r="R4" s="7" t="s">
        <v>8</v>
      </c>
      <c r="S4" s="7" t="s">
        <v>7</v>
      </c>
      <c r="T4" s="7" t="s">
        <v>8</v>
      </c>
      <c r="U4" s="7" t="s">
        <v>25</v>
      </c>
      <c r="V4" s="7" t="s">
        <v>8</v>
      </c>
      <c r="W4" s="23" t="s">
        <v>18</v>
      </c>
    </row>
    <row r="5" spans="1:43" ht="37.5" customHeight="1" x14ac:dyDescent="0.25">
      <c r="A5" s="3">
        <v>1</v>
      </c>
      <c r="B5" s="7">
        <v>3768</v>
      </c>
      <c r="C5" s="18">
        <v>45783</v>
      </c>
      <c r="D5" s="7" t="s">
        <v>28</v>
      </c>
      <c r="E5" s="8" t="s">
        <v>29</v>
      </c>
      <c r="F5" s="6" t="s">
        <v>10</v>
      </c>
      <c r="G5" s="6">
        <v>6.98</v>
      </c>
      <c r="H5" s="6">
        <f t="shared" ref="H5:H10" si="0">G5*110</f>
        <v>767.80000000000007</v>
      </c>
      <c r="I5" s="3" t="s">
        <v>5</v>
      </c>
      <c r="J5" s="3">
        <f t="shared" ref="J5:J10" si="1">IF(I5="ΑΡΙΣΤΗ",100,IF(I5="ΠΟΛΥ ΚΑΛΗ",50,IF(I5="ΚΑΛΗ",30,)))</f>
        <v>100</v>
      </c>
      <c r="K5" s="3" t="s">
        <v>10</v>
      </c>
      <c r="L5" s="3" t="s">
        <v>10</v>
      </c>
      <c r="M5" s="4"/>
      <c r="N5" s="24" t="str">
        <f t="shared" ref="N5:N10" si="2">IF(AND(F5="ΝΑΙ",IF(OR(I5="ΑΡΙΣΤΗ",I5="ΠΟΛΥ ΚΑΛΗ",I5="ΚΑΛΗ"),IF(K5="ΝΑΙ",L5="ΝΑΙ"))),"ΟΚ","ΑΠΟΡΡΙΠΤΕΤΑΙ")</f>
        <v>ΟΚ</v>
      </c>
      <c r="O5" s="6" t="s">
        <v>10</v>
      </c>
      <c r="P5" s="6">
        <f>IF(O5="ΝΑΙ",150,0)</f>
        <v>150</v>
      </c>
      <c r="Q5" s="3"/>
      <c r="R5" s="3">
        <f t="shared" ref="R5:R10" si="3">IF(Q5="ΑΡΙΣΤΗ",100,IF(Q5="ΠΟΛΥ ΚΑΛΗ",50,IF(Q5="ΚΑΛΗ",30,)))</f>
        <v>0</v>
      </c>
      <c r="S5" s="3"/>
      <c r="T5" s="3">
        <f t="shared" ref="T5:T10" si="4">IF(S5="ΑΡΙΣΤΗ",100,IF(S5="ΠΟΛΥ ΚΑΛΗ",50,IF(S5="ΚΑΛΗ",30,)))</f>
        <v>0</v>
      </c>
      <c r="U5" s="6">
        <v>84</v>
      </c>
      <c r="V5" s="6">
        <f t="shared" ref="V5:V10" si="5">U5*7</f>
        <v>588</v>
      </c>
      <c r="W5" s="17">
        <f t="shared" ref="W5:W10" si="6">H5+J5+P5+T5+V5</f>
        <v>1605.8000000000002</v>
      </c>
    </row>
    <row r="6" spans="1:43" x14ac:dyDescent="0.25">
      <c r="A6" s="3">
        <v>2</v>
      </c>
      <c r="B6" s="7">
        <v>3927</v>
      </c>
      <c r="C6" s="18">
        <v>45785</v>
      </c>
      <c r="D6" s="7" t="s">
        <v>34</v>
      </c>
      <c r="E6" s="8" t="s">
        <v>35</v>
      </c>
      <c r="F6" s="6" t="s">
        <v>10</v>
      </c>
      <c r="G6" s="6">
        <v>6.92</v>
      </c>
      <c r="H6" s="6">
        <f t="shared" si="0"/>
        <v>761.2</v>
      </c>
      <c r="I6" s="3" t="s">
        <v>5</v>
      </c>
      <c r="J6" s="3">
        <f t="shared" si="1"/>
        <v>100</v>
      </c>
      <c r="K6" s="3" t="s">
        <v>10</v>
      </c>
      <c r="L6" s="3" t="s">
        <v>10</v>
      </c>
      <c r="M6" s="4"/>
      <c r="N6" s="24" t="str">
        <f t="shared" si="2"/>
        <v>ΟΚ</v>
      </c>
      <c r="O6" s="6" t="s">
        <v>10</v>
      </c>
      <c r="P6" s="6">
        <f>IF(O6="ΝΑΙ",150,0)</f>
        <v>150</v>
      </c>
      <c r="Q6" s="3"/>
      <c r="R6" s="3">
        <f t="shared" si="3"/>
        <v>0</v>
      </c>
      <c r="S6" s="3"/>
      <c r="T6" s="3">
        <f t="shared" si="4"/>
        <v>0</v>
      </c>
      <c r="U6" s="6">
        <v>84</v>
      </c>
      <c r="V6" s="6">
        <f t="shared" si="5"/>
        <v>588</v>
      </c>
      <c r="W6" s="17">
        <f t="shared" si="6"/>
        <v>1599.2</v>
      </c>
    </row>
    <row r="7" spans="1:43" ht="15" customHeight="1" x14ac:dyDescent="0.25">
      <c r="A7" s="3">
        <v>3</v>
      </c>
      <c r="B7" s="7">
        <v>4009</v>
      </c>
      <c r="C7" s="18">
        <v>45786</v>
      </c>
      <c r="D7" s="7" t="s">
        <v>36</v>
      </c>
      <c r="E7" s="8" t="s">
        <v>37</v>
      </c>
      <c r="F7" s="6" t="s">
        <v>10</v>
      </c>
      <c r="G7" s="6">
        <v>6.4</v>
      </c>
      <c r="H7" s="6">
        <f t="shared" si="0"/>
        <v>704</v>
      </c>
      <c r="I7" s="3" t="s">
        <v>20</v>
      </c>
      <c r="J7" s="3">
        <f t="shared" si="1"/>
        <v>30</v>
      </c>
      <c r="K7" s="3" t="s">
        <v>10</v>
      </c>
      <c r="L7" s="3" t="s">
        <v>10</v>
      </c>
      <c r="M7" s="4"/>
      <c r="N7" s="24" t="str">
        <f t="shared" si="2"/>
        <v>ΟΚ</v>
      </c>
      <c r="O7" s="6"/>
      <c r="P7" s="6">
        <f t="shared" ref="P7:P8" si="7">IF(O7="ΝΑΙ",150,0)</f>
        <v>0</v>
      </c>
      <c r="Q7" s="3"/>
      <c r="R7" s="3">
        <f t="shared" si="3"/>
        <v>0</v>
      </c>
      <c r="S7" s="3"/>
      <c r="T7" s="3">
        <f t="shared" si="4"/>
        <v>0</v>
      </c>
      <c r="U7" s="6">
        <v>84</v>
      </c>
      <c r="V7" s="6">
        <f t="shared" si="5"/>
        <v>588</v>
      </c>
      <c r="W7" s="17">
        <f t="shared" si="6"/>
        <v>1322</v>
      </c>
    </row>
    <row r="8" spans="1:43" ht="15" customHeight="1" x14ac:dyDescent="0.25">
      <c r="A8" s="3">
        <v>4</v>
      </c>
      <c r="B8" s="7">
        <v>3475</v>
      </c>
      <c r="C8" s="18">
        <v>45776</v>
      </c>
      <c r="D8" s="7" t="s">
        <v>26</v>
      </c>
      <c r="E8" s="8" t="s">
        <v>27</v>
      </c>
      <c r="F8" s="6" t="s">
        <v>10</v>
      </c>
      <c r="G8" s="6">
        <v>6.92</v>
      </c>
      <c r="H8" s="6">
        <f t="shared" si="0"/>
        <v>761.2</v>
      </c>
      <c r="I8" s="3" t="s">
        <v>5</v>
      </c>
      <c r="J8" s="3">
        <f t="shared" si="1"/>
        <v>100</v>
      </c>
      <c r="K8" s="3" t="s">
        <v>10</v>
      </c>
      <c r="L8" s="3" t="s">
        <v>10</v>
      </c>
      <c r="M8" s="4"/>
      <c r="N8" s="24" t="str">
        <f t="shared" si="2"/>
        <v>ΟΚ</v>
      </c>
      <c r="O8" s="6" t="s">
        <v>10</v>
      </c>
      <c r="P8" s="6">
        <f t="shared" si="7"/>
        <v>150</v>
      </c>
      <c r="Q8" s="3"/>
      <c r="R8" s="3">
        <f t="shared" si="3"/>
        <v>0</v>
      </c>
      <c r="S8" s="3"/>
      <c r="T8" s="3">
        <f t="shared" si="4"/>
        <v>0</v>
      </c>
      <c r="U8" s="6">
        <v>26</v>
      </c>
      <c r="V8" s="6">
        <f t="shared" si="5"/>
        <v>182</v>
      </c>
      <c r="W8" s="17">
        <f t="shared" si="6"/>
        <v>1193.2</v>
      </c>
    </row>
    <row r="9" spans="1:43" ht="15" customHeight="1" x14ac:dyDescent="0.25">
      <c r="A9" s="3">
        <v>5</v>
      </c>
      <c r="B9" s="7">
        <v>3813</v>
      </c>
      <c r="C9" s="18">
        <v>45784</v>
      </c>
      <c r="D9" s="7" t="s">
        <v>30</v>
      </c>
      <c r="E9" s="8" t="s">
        <v>31</v>
      </c>
      <c r="F9" s="6" t="s">
        <v>10</v>
      </c>
      <c r="G9" s="6">
        <v>6.33</v>
      </c>
      <c r="H9" s="6">
        <f t="shared" si="0"/>
        <v>696.3</v>
      </c>
      <c r="I9" s="3" t="s">
        <v>5</v>
      </c>
      <c r="J9" s="3">
        <f t="shared" si="1"/>
        <v>100</v>
      </c>
      <c r="K9" s="3" t="s">
        <v>10</v>
      </c>
      <c r="L9" s="3" t="s">
        <v>10</v>
      </c>
      <c r="M9" s="4"/>
      <c r="N9" s="24" t="str">
        <f t="shared" si="2"/>
        <v>ΟΚ</v>
      </c>
      <c r="O9" s="6"/>
      <c r="P9" s="6">
        <f>IF(O9="ΝΑΙ",150,0)</f>
        <v>0</v>
      </c>
      <c r="Q9" s="3"/>
      <c r="R9" s="3">
        <f t="shared" si="3"/>
        <v>0</v>
      </c>
      <c r="S9" s="3"/>
      <c r="T9" s="3">
        <f t="shared" si="4"/>
        <v>0</v>
      </c>
      <c r="U9" s="6">
        <v>32</v>
      </c>
      <c r="V9" s="6">
        <f t="shared" si="5"/>
        <v>224</v>
      </c>
      <c r="W9" s="17">
        <f t="shared" si="6"/>
        <v>1020.3</v>
      </c>
    </row>
    <row r="10" spans="1:43" ht="15" customHeight="1" x14ac:dyDescent="0.25">
      <c r="A10" s="3">
        <v>6</v>
      </c>
      <c r="B10" s="7">
        <v>3923</v>
      </c>
      <c r="C10" s="18">
        <v>45785</v>
      </c>
      <c r="D10" s="7" t="s">
        <v>32</v>
      </c>
      <c r="E10" s="8" t="s">
        <v>33</v>
      </c>
      <c r="F10" s="6" t="s">
        <v>10</v>
      </c>
      <c r="G10" s="6">
        <v>6.78</v>
      </c>
      <c r="H10" s="6">
        <f t="shared" si="0"/>
        <v>745.80000000000007</v>
      </c>
      <c r="I10" s="3" t="s">
        <v>5</v>
      </c>
      <c r="J10" s="3">
        <f t="shared" si="1"/>
        <v>100</v>
      </c>
      <c r="K10" s="3" t="s">
        <v>10</v>
      </c>
      <c r="L10" s="3" t="s">
        <v>10</v>
      </c>
      <c r="M10" s="4"/>
      <c r="N10" s="24" t="str">
        <f t="shared" si="2"/>
        <v>ΟΚ</v>
      </c>
      <c r="O10" s="6"/>
      <c r="P10" s="6">
        <f>IF(O10="ΝΑΙ",150,0)</f>
        <v>0</v>
      </c>
      <c r="Q10" s="3"/>
      <c r="R10" s="3">
        <f t="shared" si="3"/>
        <v>0</v>
      </c>
      <c r="S10" s="3"/>
      <c r="T10" s="3">
        <f t="shared" si="4"/>
        <v>0</v>
      </c>
      <c r="U10" s="6">
        <v>19</v>
      </c>
      <c r="V10" s="6">
        <f t="shared" si="5"/>
        <v>133</v>
      </c>
      <c r="W10" s="17">
        <f t="shared" si="6"/>
        <v>978.80000000000007</v>
      </c>
    </row>
  </sheetData>
  <sheetProtection algorithmName="SHA-512" hashValue="DUO7L7GGafVwCf2bH1l+hQuwvwO87F/w6qveYA2f915woc+MWK8HYUKv+To8Wguz66qVGa3rn9YV08ImH4OddA==" saltValue="F9C2Gtj2k+ZppGeDuyFg9Q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5:W10">
    <sortCondition descending="1" ref="W5:W10"/>
  </sortState>
  <mergeCells count="4">
    <mergeCell ref="A1:E1"/>
    <mergeCell ref="A3:E3"/>
    <mergeCell ref="F3:M3"/>
    <mergeCell ref="O3:V3"/>
  </mergeCells>
  <dataValidations count="3">
    <dataValidation type="list" allowBlank="1" showInputMessage="1" showErrorMessage="1" sqref="O5:O10 K5:M10 F5:F10" xr:uid="{BA27BFBE-D5D8-4127-BCE8-599C7D3D708C}">
      <formula1>$AP$1:$AP$2</formula1>
    </dataValidation>
    <dataValidation type="list" allowBlank="1" showInputMessage="1" showErrorMessage="1" sqref="I5:I10 S5:S10 Q5:Q10" xr:uid="{81D6E626-61E7-43EE-A69D-071B160A26FD}">
      <formula1>$AQ$1:$AQ$3</formula1>
    </dataValidation>
    <dataValidation type="whole" allowBlank="1" showInputMessage="1" showErrorMessage="1" errorTitle="ΠΡΟΣΟΧΗ!" error="ΕΩΣ 84 ΜΗΝΕΣ" sqref="U5:U10" xr:uid="{F8D2061E-CFD4-40EF-92DD-F3947F6CDE27}">
      <formula1>1</formula1>
      <formula2>84</formula2>
    </dataValidation>
  </dataValidations>
  <pageMargins left="0.7" right="0.7" top="0.75" bottom="0.75" header="0.3" footer="0.3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3D784-6389-4489-9631-F701B71FF325}">
  <sheetPr>
    <pageSetUpPr fitToPage="1"/>
  </sheetPr>
  <dimension ref="A1:AQ7"/>
  <sheetViews>
    <sheetView tabSelected="1" workbookViewId="0">
      <selection activeCell="A18" sqref="A18"/>
    </sheetView>
  </sheetViews>
  <sheetFormatPr defaultColWidth="9.140625" defaultRowHeight="15" x14ac:dyDescent="0.25"/>
  <cols>
    <col min="1" max="1" width="4.85546875" style="1" customWidth="1"/>
    <col min="2" max="2" width="9.28515625" style="1" customWidth="1"/>
    <col min="3" max="3" width="13.7109375" style="1" customWidth="1"/>
    <col min="4" max="4" width="21.140625" style="1" customWidth="1"/>
    <col min="5" max="5" width="19" style="1" customWidth="1"/>
    <col min="6" max="7" width="10.85546875" style="1" customWidth="1"/>
    <col min="8" max="8" width="7.28515625" style="1" customWidth="1"/>
    <col min="9" max="9" width="9.85546875" style="1" customWidth="1"/>
    <col min="10" max="10" width="8" style="1" customWidth="1"/>
    <col min="11" max="11" width="10.85546875" style="1" customWidth="1"/>
    <col min="12" max="12" width="16.28515625" style="1" customWidth="1"/>
    <col min="13" max="13" width="14.7109375" style="1" customWidth="1"/>
    <col min="14" max="14" width="14.42578125" style="1" customWidth="1"/>
    <col min="15" max="15" width="16.42578125" style="1" customWidth="1"/>
    <col min="16" max="16" width="7.28515625" style="1" customWidth="1"/>
    <col min="17" max="17" width="11.42578125" style="1" customWidth="1"/>
    <col min="18" max="18" width="7.85546875" style="1" customWidth="1"/>
    <col min="19" max="19" width="11.140625" style="1" customWidth="1"/>
    <col min="20" max="20" width="7.28515625" style="1" customWidth="1"/>
    <col min="21" max="21" width="16.85546875" style="1" customWidth="1"/>
    <col min="22" max="22" width="8" style="1" customWidth="1"/>
    <col min="23" max="23" width="9.5703125" style="1" customWidth="1"/>
    <col min="24" max="24" width="11.28515625" style="1" customWidth="1"/>
    <col min="25" max="41" width="9.140625" style="1"/>
    <col min="42" max="42" width="0" style="1" hidden="1" customWidth="1"/>
    <col min="43" max="43" width="10.5703125" style="1" hidden="1" customWidth="1"/>
    <col min="44" max="16384" width="9.140625" style="1"/>
  </cols>
  <sheetData>
    <row r="1" spans="1:43" ht="54.75" customHeight="1" x14ac:dyDescent="0.25">
      <c r="A1" s="30" t="s">
        <v>40</v>
      </c>
      <c r="B1" s="31"/>
      <c r="C1" s="31"/>
      <c r="D1" s="31"/>
      <c r="E1" s="31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8"/>
      <c r="AP1" s="1" t="s">
        <v>10</v>
      </c>
      <c r="AQ1" s="1" t="s">
        <v>5</v>
      </c>
    </row>
    <row r="2" spans="1:43" x14ac:dyDescent="0.25">
      <c r="A2" s="3"/>
      <c r="B2" s="3"/>
      <c r="C2" s="12"/>
      <c r="D2" s="12"/>
      <c r="E2" s="4"/>
      <c r="F2" s="6"/>
      <c r="G2" s="6"/>
      <c r="H2" s="6"/>
      <c r="I2" s="3"/>
      <c r="J2" s="3"/>
      <c r="K2" s="3"/>
      <c r="L2" s="12"/>
      <c r="M2" s="4"/>
      <c r="N2" s="15"/>
      <c r="O2" s="5"/>
      <c r="P2" s="6"/>
      <c r="Q2" s="3"/>
      <c r="R2" s="3"/>
      <c r="S2" s="3"/>
      <c r="T2" s="3"/>
      <c r="U2" s="6"/>
      <c r="V2" s="6"/>
      <c r="W2" s="6"/>
      <c r="AP2" s="1" t="s">
        <v>19</v>
      </c>
      <c r="AQ2" s="1" t="s">
        <v>21</v>
      </c>
    </row>
    <row r="3" spans="1:43" s="2" customFormat="1" ht="15.75" customHeight="1" x14ac:dyDescent="0.25">
      <c r="A3" s="32" t="s">
        <v>13</v>
      </c>
      <c r="B3" s="33"/>
      <c r="C3" s="33"/>
      <c r="D3" s="33"/>
      <c r="E3" s="34"/>
      <c r="F3" s="35" t="s">
        <v>0</v>
      </c>
      <c r="G3" s="35"/>
      <c r="H3" s="35"/>
      <c r="I3" s="36"/>
      <c r="J3" s="36"/>
      <c r="K3" s="36"/>
      <c r="L3" s="32"/>
      <c r="M3" s="37"/>
      <c r="N3" s="14"/>
      <c r="O3" s="38" t="s">
        <v>9</v>
      </c>
      <c r="P3" s="39"/>
      <c r="Q3" s="39"/>
      <c r="R3" s="39"/>
      <c r="S3" s="39"/>
      <c r="T3" s="39"/>
      <c r="U3" s="39"/>
      <c r="V3" s="35"/>
      <c r="W3" s="29"/>
      <c r="AQ3" s="1" t="s">
        <v>20</v>
      </c>
    </row>
    <row r="4" spans="1:43" s="11" customFormat="1" ht="108" customHeight="1" x14ac:dyDescent="0.25">
      <c r="A4" s="7" t="s">
        <v>1</v>
      </c>
      <c r="B4" s="7" t="s">
        <v>16</v>
      </c>
      <c r="C4" s="13" t="s">
        <v>17</v>
      </c>
      <c r="D4" s="13" t="s">
        <v>14</v>
      </c>
      <c r="E4" s="8" t="s">
        <v>15</v>
      </c>
      <c r="F4" s="10" t="s">
        <v>12</v>
      </c>
      <c r="G4" s="10" t="s">
        <v>22</v>
      </c>
      <c r="H4" s="7" t="s">
        <v>8</v>
      </c>
      <c r="I4" s="7" t="s">
        <v>4</v>
      </c>
      <c r="J4" s="7" t="s">
        <v>8</v>
      </c>
      <c r="K4" s="7" t="s">
        <v>11</v>
      </c>
      <c r="L4" s="7" t="s">
        <v>24</v>
      </c>
      <c r="M4" s="8" t="s">
        <v>2</v>
      </c>
      <c r="N4" s="16"/>
      <c r="O4" s="9" t="s">
        <v>3</v>
      </c>
      <c r="P4" s="10" t="s">
        <v>8</v>
      </c>
      <c r="Q4" s="7" t="s">
        <v>6</v>
      </c>
      <c r="R4" s="7" t="s">
        <v>8</v>
      </c>
      <c r="S4" s="7" t="s">
        <v>7</v>
      </c>
      <c r="T4" s="7" t="s">
        <v>8</v>
      </c>
      <c r="U4" s="7" t="s">
        <v>25</v>
      </c>
      <c r="V4" s="7" t="s">
        <v>8</v>
      </c>
      <c r="W4" s="23" t="s">
        <v>18</v>
      </c>
    </row>
    <row r="5" spans="1:43" ht="37.5" customHeight="1" x14ac:dyDescent="0.25">
      <c r="A5" s="3">
        <v>1</v>
      </c>
      <c r="B5" s="7">
        <v>3768</v>
      </c>
      <c r="C5" s="18">
        <v>45783</v>
      </c>
      <c r="D5" s="7" t="s">
        <v>28</v>
      </c>
      <c r="E5" s="8" t="s">
        <v>29</v>
      </c>
      <c r="F5" s="6" t="s">
        <v>10</v>
      </c>
      <c r="G5" s="6">
        <v>6.98</v>
      </c>
      <c r="H5" s="6">
        <f>G5*110</f>
        <v>767.80000000000007</v>
      </c>
      <c r="I5" s="3" t="s">
        <v>5</v>
      </c>
      <c r="J5" s="3">
        <f>IF(I5="ΑΡΙΣΤΗ",100,IF(I5="ΠΟΛΥ ΚΑΛΗ",50,IF(I5="ΚΑΛΗ",30,)))</f>
        <v>100</v>
      </c>
      <c r="K5" s="3" t="s">
        <v>10</v>
      </c>
      <c r="L5" s="3" t="s">
        <v>10</v>
      </c>
      <c r="M5" s="4"/>
      <c r="N5" s="24" t="str">
        <f>IF(AND(F5="ΝΑΙ",IF(OR(I5="ΑΡΙΣΤΗ",I5="ΠΟΛΥ ΚΑΛΗ",I5="ΚΑΛΗ"),IF(K5="ΝΑΙ",L5="ΝΑΙ"))),"ΟΚ","ΑΠΟΡΡΙΠΤΕΤΑΙ")</f>
        <v>ΟΚ</v>
      </c>
      <c r="O5" s="6" t="s">
        <v>10</v>
      </c>
      <c r="P5" s="6">
        <f>IF(O5="ΝΑΙ",150,0)</f>
        <v>150</v>
      </c>
      <c r="Q5" s="3"/>
      <c r="R5" s="3">
        <f>IF(Q5="ΑΡΙΣΤΗ",100,IF(Q5="ΠΟΛΥ ΚΑΛΗ",50,IF(Q5="ΚΑΛΗ",30,)))</f>
        <v>0</v>
      </c>
      <c r="S5" s="3"/>
      <c r="T5" s="3">
        <f>IF(S5="ΑΡΙΣΤΗ",100,IF(S5="ΠΟΛΥ ΚΑΛΗ",50,IF(S5="ΚΑΛΗ",30,)))</f>
        <v>0</v>
      </c>
      <c r="U5" s="6">
        <v>84</v>
      </c>
      <c r="V5" s="6">
        <f>U5*7</f>
        <v>588</v>
      </c>
      <c r="W5" s="17">
        <f>H5+J5+P5+T5+V5</f>
        <v>1605.8000000000002</v>
      </c>
    </row>
    <row r="6" spans="1:43" x14ac:dyDescent="0.25">
      <c r="A6" s="3">
        <v>2</v>
      </c>
      <c r="B6" s="7">
        <v>3927</v>
      </c>
      <c r="C6" s="18">
        <v>45785</v>
      </c>
      <c r="D6" s="7" t="s">
        <v>34</v>
      </c>
      <c r="E6" s="8" t="s">
        <v>35</v>
      </c>
      <c r="F6" s="6" t="s">
        <v>10</v>
      </c>
      <c r="G6" s="6">
        <v>6.92</v>
      </c>
      <c r="H6" s="6">
        <f>G6*110</f>
        <v>761.2</v>
      </c>
      <c r="I6" s="3" t="s">
        <v>5</v>
      </c>
      <c r="J6" s="3">
        <f>IF(I6="ΑΡΙΣΤΗ",100,IF(I6="ΠΟΛΥ ΚΑΛΗ",50,IF(I6="ΚΑΛΗ",30,)))</f>
        <v>100</v>
      </c>
      <c r="K6" s="3" t="s">
        <v>10</v>
      </c>
      <c r="L6" s="3" t="s">
        <v>10</v>
      </c>
      <c r="M6" s="4"/>
      <c r="N6" s="24" t="str">
        <f>IF(AND(F6="ΝΑΙ",IF(OR(I6="ΑΡΙΣΤΗ",I6="ΠΟΛΥ ΚΑΛΗ",I6="ΚΑΛΗ"),IF(K6="ΝΑΙ",L6="ΝΑΙ"))),"ΟΚ","ΑΠΟΡΡΙΠΤΕΤΑΙ")</f>
        <v>ΟΚ</v>
      </c>
      <c r="O6" s="6" t="s">
        <v>10</v>
      </c>
      <c r="P6" s="6">
        <f>IF(O6="ΝΑΙ",150,0)</f>
        <v>150</v>
      </c>
      <c r="Q6" s="3"/>
      <c r="R6" s="3">
        <f>IF(Q6="ΑΡΙΣΤΗ",100,IF(Q6="ΠΟΛΥ ΚΑΛΗ",50,IF(Q6="ΚΑΛΗ",30,)))</f>
        <v>0</v>
      </c>
      <c r="S6" s="3"/>
      <c r="T6" s="3">
        <f>IF(S6="ΑΡΙΣΤΗ",100,IF(S6="ΠΟΛΥ ΚΑΛΗ",50,IF(S6="ΚΑΛΗ",30,)))</f>
        <v>0</v>
      </c>
      <c r="U6" s="6">
        <v>84</v>
      </c>
      <c r="V6" s="6">
        <f>U6*7</f>
        <v>588</v>
      </c>
      <c r="W6" s="17">
        <f>H6+J6+P6+T6+V6</f>
        <v>1599.2</v>
      </c>
    </row>
    <row r="7" spans="1:43" ht="15" customHeight="1" x14ac:dyDescent="0.25">
      <c r="A7" s="3">
        <v>3</v>
      </c>
      <c r="B7" s="7">
        <v>4009</v>
      </c>
      <c r="C7" s="18">
        <v>45786</v>
      </c>
      <c r="D7" s="7" t="s">
        <v>36</v>
      </c>
      <c r="E7" s="8" t="s">
        <v>37</v>
      </c>
      <c r="F7" s="6" t="s">
        <v>10</v>
      </c>
      <c r="G7" s="6">
        <v>6.4</v>
      </c>
      <c r="H7" s="6">
        <f>G7*110</f>
        <v>704</v>
      </c>
      <c r="I7" s="3" t="s">
        <v>20</v>
      </c>
      <c r="J7" s="3">
        <f>IF(I7="ΑΡΙΣΤΗ",100,IF(I7="ΠΟΛΥ ΚΑΛΗ",50,IF(I7="ΚΑΛΗ",30,)))</f>
        <v>30</v>
      </c>
      <c r="K7" s="3" t="s">
        <v>10</v>
      </c>
      <c r="L7" s="3" t="s">
        <v>10</v>
      </c>
      <c r="M7" s="4"/>
      <c r="N7" s="24" t="str">
        <f>IF(AND(F7="ΝΑΙ",IF(OR(I7="ΑΡΙΣΤΗ",I7="ΠΟΛΥ ΚΑΛΗ",I7="ΚΑΛΗ"),IF(K7="ΝΑΙ",L7="ΝΑΙ"))),"ΟΚ","ΑΠΟΡΡΙΠΤΕΤΑΙ")</f>
        <v>ΟΚ</v>
      </c>
      <c r="O7" s="6"/>
      <c r="P7" s="6">
        <f t="shared" ref="P7" si="0">IF(O7="ΝΑΙ",150,0)</f>
        <v>0</v>
      </c>
      <c r="Q7" s="3"/>
      <c r="R7" s="3">
        <f>IF(Q7="ΑΡΙΣΤΗ",100,IF(Q7="ΠΟΛΥ ΚΑΛΗ",50,IF(Q7="ΚΑΛΗ",30,)))</f>
        <v>0</v>
      </c>
      <c r="S7" s="3"/>
      <c r="T7" s="3">
        <f>IF(S7="ΑΡΙΣΤΗ",100,IF(S7="ΠΟΛΥ ΚΑΛΗ",50,IF(S7="ΚΑΛΗ",30,)))</f>
        <v>0</v>
      </c>
      <c r="U7" s="6">
        <v>84</v>
      </c>
      <c r="V7" s="6">
        <f>U7*7</f>
        <v>588</v>
      </c>
      <c r="W7" s="17">
        <f>H7+J7+P7+T7+V7</f>
        <v>1322</v>
      </c>
    </row>
  </sheetData>
  <sheetProtection algorithmName="SHA-512" hashValue="8na/tA33nhJym+c3rUXqxKGmiSTg2RsV2nvrF83CF3oE+OsV1JyKYpT9Ba92QBMqDMxkuwivT/xypW8JSxXhmw==" saltValue="6IJP0eS78CtaHiYyNEhL2Q==" spinCount="100000" sheet="1" formatCells="0" formatColumns="0" formatRows="0" insertColumns="0" insertRows="0" insertHyperlinks="0" deleteColumns="0" deleteRows="0" sort="0" autoFilter="0" pivotTables="0"/>
  <mergeCells count="4">
    <mergeCell ref="A1:E1"/>
    <mergeCell ref="A3:E3"/>
    <mergeCell ref="F3:M3"/>
    <mergeCell ref="O3:V3"/>
  </mergeCells>
  <dataValidations count="3">
    <dataValidation type="whole" allowBlank="1" showInputMessage="1" showErrorMessage="1" errorTitle="ΠΡΟΣΟΧΗ!" error="ΕΩΣ 84 ΜΗΝΕΣ" sqref="U5:U7" xr:uid="{E5E95FAF-8F6A-461B-B81E-91EDC6B5687D}">
      <formula1>1</formula1>
      <formula2>84</formula2>
    </dataValidation>
    <dataValidation type="list" allowBlank="1" showInputMessage="1" showErrorMessage="1" sqref="S5:S7 I5:I7 Q5:Q7" xr:uid="{1F094B03-C5FC-452A-9FBC-C07FF60FD506}">
      <formula1>$AQ$1:$AQ$3</formula1>
    </dataValidation>
    <dataValidation type="list" allowBlank="1" showInputMessage="1" showErrorMessage="1" sqref="K5:M7 O5:O7 F5:F7" xr:uid="{08AB20F7-8B59-4B5E-AE6B-B609EAF7005D}">
      <formula1>$AP$1:$AP$2</formula1>
    </dataValidation>
  </dataValidation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ΑΠΟΡΡΙΠΤΕΟΙ ΠΕ ή ΤΕ ΔΙΟΙΚΗΤ_HR</vt:lpstr>
      <vt:lpstr>ΠΕ ή ΤΕ ΔΙΟΙΚΗΤΙΚΟΥ_ΚΑΤΑΤΑΞΗΣ</vt:lpstr>
      <vt:lpstr>ΠΕ ή ΤΕ ΔΙΟΙΚΗΤΙΚΟΥ_ΠΡΟΣΛΗΠΤΕΩΝ</vt:lpstr>
      <vt:lpstr>'ΠΕ ή ΤΕ ΔΙΟΙΚΗΤΙΚΟΥ_ΚΑΤΑΤΑΞΗΣ'!Print_Area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Μαρία Φιλλιπουπολίτου</dc:creator>
  <cp:lastModifiedBy>Evangelia Kefala</cp:lastModifiedBy>
  <cp:lastPrinted>2025-05-14T07:03:03Z</cp:lastPrinted>
  <dcterms:created xsi:type="dcterms:W3CDTF">2017-10-23T05:29:48Z</dcterms:created>
  <dcterms:modified xsi:type="dcterms:W3CDTF">2025-05-16T07:56:12Z</dcterms:modified>
</cp:coreProperties>
</file>