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kefala\Desktop\it\site aemy\αναρτημένα από μένα\2025\12.6\"/>
    </mc:Choice>
  </mc:AlternateContent>
  <xr:revisionPtr revIDLastSave="0" documentId="13_ncr:1_{A1D58513-5CBC-4279-9CBB-8A2DFF4EED9A}" xr6:coauthVersionLast="47" xr6:coauthVersionMax="47" xr10:uidLastSave="{00000000-0000-0000-0000-000000000000}"/>
  <workbookProtection workbookAlgorithmName="SHA-512" workbookHashValue="pZwBcE3iYOdvtC0G+vHLQZroJLjsFvxt2gNz9gspk8oyfgjXRAp5O9IdKIqTe8Ku8UnB5HwiH8FyrtwSL9fO5A==" workbookSaltValue="g9xzmVGYwge/edfhLeNwrA==" workbookSpinCount="100000" lockStructure="1"/>
  <bookViews>
    <workbookView xWindow="-120" yWindow="-120" windowWidth="29040" windowHeight="15720" xr2:uid="{0497CAF8-C219-4FF6-B716-BD7AFB521E8A}"/>
  </bookViews>
  <sheets>
    <sheet name="ΑΠΟΡΡΙΠΤΕΟΙ" sheetId="8" r:id="rId1"/>
    <sheet name="ΚΑΤΑΤΑΞΗΣ ΔΙΕΡΜΗΝΕΙΣ" sheetId="6" r:id="rId2"/>
    <sheet name="ΚΑΤΑΤΑΞΗΣ ΔΙΑΠΟΛΙΤ ΜΕΣ" sheetId="7" r:id="rId3"/>
    <sheet name="ΠΡΟΣΛΗΠΤΕΩΝ ΤΑΥΡΟΥ" sheetId="10" r:id="rId4"/>
  </sheets>
  <definedNames>
    <definedName name="_xlnm._FilterDatabase" localSheetId="2" hidden="1">'ΚΑΤΑΤΑΞΗΣ ΔΙΑΠΟΛΙΤ ΜΕΣ'!$A$4:$R$9</definedName>
    <definedName name="_xlnm._FilterDatabase" localSheetId="1" hidden="1">'ΚΑΤΑΤΑΞΗΣ ΔΙΕΡΜΗΝΕΙΣ'!$A$4:$Q$20</definedName>
    <definedName name="_xlnm.Print_Area" localSheetId="0">ΑΠΟΡΡΙΠΤΕΟΙ!$A$1:$G$9</definedName>
    <definedName name="_xlnm.Print_Area" localSheetId="2">'ΚΑΤΑΤΑΞΗΣ ΔΙΑΠΟΛΙΤ ΜΕΣ'!$A$1:$R$10</definedName>
    <definedName name="_xlnm.Print_Area" localSheetId="1">'ΚΑΤΑΤΑΞΗΣ ΔΙΕΡΜΗΝΕΙΣ'!$A$1:$Q$21</definedName>
    <definedName name="_xlnm.Print_Area" localSheetId="3">'ΠΡΟΣΛΗΠΤΕΩΝ ΤΑΥΡΟΥ'!$A$1:$Q$9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0" l="1"/>
  <c r="N8" i="10"/>
  <c r="Q8" i="10" s="1"/>
  <c r="P5" i="10"/>
  <c r="N5" i="10"/>
  <c r="L5" i="10"/>
  <c r="P15" i="6"/>
  <c r="N15" i="6"/>
  <c r="P8" i="6"/>
  <c r="N8" i="6"/>
  <c r="L8" i="6"/>
  <c r="M6" i="7"/>
  <c r="N11" i="6"/>
  <c r="P20" i="6"/>
  <c r="N20" i="6"/>
  <c r="L20" i="6"/>
  <c r="P17" i="6"/>
  <c r="N17" i="6"/>
  <c r="P7" i="6"/>
  <c r="N7" i="6"/>
  <c r="P18" i="6"/>
  <c r="N18" i="6"/>
  <c r="P5" i="6"/>
  <c r="N5" i="6"/>
  <c r="L5" i="6"/>
  <c r="P10" i="6"/>
  <c r="N10" i="6"/>
  <c r="P9" i="6"/>
  <c r="N9" i="6"/>
  <c r="L9" i="6"/>
  <c r="P14" i="6"/>
  <c r="P11" i="6"/>
  <c r="L11" i="6"/>
  <c r="L12" i="6"/>
  <c r="L6" i="6"/>
  <c r="Q6" i="7"/>
  <c r="O6" i="7"/>
  <c r="Q5" i="7"/>
  <c r="O5" i="7"/>
  <c r="M5" i="7"/>
  <c r="Q9" i="7"/>
  <c r="O9" i="7"/>
  <c r="M9" i="7"/>
  <c r="Q8" i="7"/>
  <c r="O8" i="7"/>
  <c r="M8" i="7"/>
  <c r="Q7" i="7"/>
  <c r="O7" i="7"/>
  <c r="M7" i="7"/>
  <c r="L13" i="6"/>
  <c r="P19" i="6"/>
  <c r="N19" i="6"/>
  <c r="P13" i="6"/>
  <c r="N13" i="6"/>
  <c r="P6" i="6"/>
  <c r="N6" i="6"/>
  <c r="P12" i="6"/>
  <c r="N12" i="6"/>
  <c r="P16" i="6"/>
  <c r="N16" i="6"/>
  <c r="L16" i="6"/>
  <c r="Q5" i="10" l="1"/>
  <c r="Q7" i="6"/>
  <c r="Q8" i="6"/>
  <c r="Q15" i="6"/>
  <c r="Q17" i="6"/>
  <c r="Q20" i="6"/>
  <c r="R9" i="7"/>
  <c r="Q18" i="6"/>
  <c r="R7" i="7"/>
  <c r="R8" i="7"/>
  <c r="R5" i="7"/>
  <c r="Q9" i="6"/>
  <c r="Q5" i="6"/>
  <c r="Q10" i="6"/>
  <c r="Q13" i="6"/>
  <c r="Q14" i="6"/>
  <c r="Q11" i="6"/>
  <c r="Q6" i="6"/>
  <c r="Q12" i="6"/>
  <c r="Q16" i="6"/>
  <c r="R6" i="7"/>
  <c r="Q19" i="6"/>
</calcChain>
</file>

<file path=xl/sharedStrings.xml><?xml version="1.0" encoding="utf-8"?>
<sst xmlns="http://schemas.openxmlformats.org/spreadsheetml/2006/main" count="351" uniqueCount="110">
  <si>
    <t>ΣΤΟΙΧΕΙΑ ΥΠΟΨΗΦΙΟΥ</t>
  </si>
  <si>
    <t>ΤΥΠΙΚΑ ΠΡΟΣΟΝΤΑ</t>
  </si>
  <si>
    <t>ΠΡΟΣΘΕΤΑ-ΣΥΝΕΚΤΙΜΩΜΕΝΑ ΠΡΟΣΟΝΤΑ</t>
  </si>
  <si>
    <t>ΣΥΝΟΛΟ ΜΟΡΙΩΝ</t>
  </si>
  <si>
    <t>Α/Α</t>
  </si>
  <si>
    <t>ΑΡΙΘΜΟΣ ΠΡΩΤ. ΑΙΤΗΣΗΣ</t>
  </si>
  <si>
    <t>ΗΜΕΡΟΜΗΝΙΑ</t>
  </si>
  <si>
    <t>ΕΠΩΝΥΜΟ</t>
  </si>
  <si>
    <t>ΟΝΟΜΑ</t>
  </si>
  <si>
    <t>ΜΟΡΙΑ</t>
  </si>
  <si>
    <t>ΕΚΠΛΗΡΩΣΗ ΣΤΡΑΤΙΩΤΙΚΩΝ ΥΠΟΧΡΕΩΣΕΩΝ</t>
  </si>
  <si>
    <t>ΝΑΙ</t>
  </si>
  <si>
    <t>ΑΡΙΣΤΗ</t>
  </si>
  <si>
    <t>ΌΧΙ</t>
  </si>
  <si>
    <t>ΠΟΛΥ ΚΑΛΗ</t>
  </si>
  <si>
    <t>ΚΑΛΗ</t>
  </si>
  <si>
    <t>ΓΛΩΣΣΑ</t>
  </si>
  <si>
    <t>ΕΜΠΕΙΡΙΑ ΣΤΗΝ ΕΙΔΙΚΟΤΗΤΑ ΑΠΟΚΛΕΙΣΤΙΚΑ ΣΕ ΠΛΗΘΥΣΜΟ ΠΡΟΣΦΥΓΩΝ Ή ΜΕΤΑΝΑΣΤΩΝ (έως και 84 μήνες)</t>
  </si>
  <si>
    <t>ΠΡΟ-ΑΝΑΧΩΡΗΣΙΑΚΟ ΚΕΝΤΡΟ ΕΠΙΛΟΓΗΣ</t>
  </si>
  <si>
    <t>ΑΡΑΒΙΚΑ</t>
  </si>
  <si>
    <t>ΟΥΡΝΤΟΥ</t>
  </si>
  <si>
    <t>ΜΠΕΝΓΚΑΛΙ</t>
  </si>
  <si>
    <t>ΝΤΑΡΙ</t>
  </si>
  <si>
    <t>ΦΑΡΣΙ</t>
  </si>
  <si>
    <t>ΤΙΤΛΟΣ ΣΠΟΥΔΩΝ</t>
  </si>
  <si>
    <t>ΓΝΩΣΗ ΑΠΑΙΤΟΥΜΕΝΗΣ ΓΛΩΣΣΑΣ</t>
  </si>
  <si>
    <t>ΑΔΕΙΑ ΕΡΓΑΣΙΑΣ ΠΛΗΡΟΥΣ ΑΠΑΣΧΟΛΗΣΗΣ ΣΕ ΙΣΧΥ</t>
  </si>
  <si>
    <t>ΓΝΩΣΗ ΕΛΛΗΝΙΚΗΣ ΓΛΩΣΣΑΣ</t>
  </si>
  <si>
    <t>ΓΝΩΣΗ ΑΓΓΛΙΚΗΣ ΓΛΩΣΣΑΣ</t>
  </si>
  <si>
    <t>ΜΠΟΥΛΟΣ</t>
  </si>
  <si>
    <t>ΓΕΩΡΓΙΑ</t>
  </si>
  <si>
    <t>ΤΟΥΡΚΙΚΑ</t>
  </si>
  <si>
    <t>ΣΟΛΙΜΑΝ</t>
  </si>
  <si>
    <t>ΦΑΙΕΖ</t>
  </si>
  <si>
    <t>MOSAVI</t>
  </si>
  <si>
    <t>ΤΑΥΡΟΣ</t>
  </si>
  <si>
    <t>ΣΟΥΛΤΑΡΗ</t>
  </si>
  <si>
    <t>ΒΙΚΤΩΡΙΑ</t>
  </si>
  <si>
    <t>ΟΚ</t>
  </si>
  <si>
    <t>ΜΑΛΙΚ</t>
  </si>
  <si>
    <t>ΙΝΑΜ</t>
  </si>
  <si>
    <t>ΥΠΕΥΘΥΝΗ ΔΗΛΩΣΗ</t>
  </si>
  <si>
    <t>ΛΑΜΠΙΕΝΤ</t>
  </si>
  <si>
    <t>ΜΟΥΣΤΑΦΑ</t>
  </si>
  <si>
    <t>ΥΠΕΥΘΥΝΗ ΔΗΛΩΣΗ ΠΕΡΙ ΜΗ ΚΑΤΟΧΗΣ ΑΔΤ</t>
  </si>
  <si>
    <t>ΥΠΕΥΘΥΝΗ ΔΗΛΩΣΗ ΠΕΡΙ ΑΛΗΘΩΝ ΣΤΟΙΧΕΙΩΝ</t>
  </si>
  <si>
    <t>ΚΑΤΟΧΟΣ ΑΔΤ</t>
  </si>
  <si>
    <t>ΜΟΥΤΡΑΝ</t>
  </si>
  <si>
    <t>ΗΛΙΑΣ</t>
  </si>
  <si>
    <t>LABIED</t>
  </si>
  <si>
    <t>SAID</t>
  </si>
  <si>
    <t>AL GHANIMI</t>
  </si>
  <si>
    <t>IBRAHIM JASIM MOHAMMED</t>
  </si>
  <si>
    <t>ΓΙΑΛΟΥΤΣ</t>
  </si>
  <si>
    <t>ΔΟΥΪΓΙΟΥ</t>
  </si>
  <si>
    <t>ΞΑΝΘΗ</t>
  </si>
  <si>
    <t>ΑΜΠΝΤΕΛ ΜΑΛΑΚ</t>
  </si>
  <si>
    <t>ΜΟΝΤΑΣΕΡ</t>
  </si>
  <si>
    <t>ΑΜΥΓΔΑΛΕΖΑ</t>
  </si>
  <si>
    <t>ΣΟΦΙΑΝΙΔΟΥ</t>
  </si>
  <si>
    <t>ΧΡΙΣΤΙΝΑ</t>
  </si>
  <si>
    <t>ΟΡΕΣΤΙΑΔΑ</t>
  </si>
  <si>
    <t>ABDELAZIZ</t>
  </si>
  <si>
    <t>MOHAMED</t>
  </si>
  <si>
    <t>ΣΟΥΣΟΥ</t>
  </si>
  <si>
    <t>ΟΥΪΝΤΑΤ</t>
  </si>
  <si>
    <t>ΦΑΡΜΑΚΗΣ</t>
  </si>
  <si>
    <t>ΘΡΑΣΥΒΟΥΛΟΣ</t>
  </si>
  <si>
    <t>ΡΙΖΓΚΑΛΑ</t>
  </si>
  <si>
    <t>ΙΜΑΝ</t>
  </si>
  <si>
    <t>ΔΡΑΜΑ</t>
  </si>
  <si>
    <t>LATAYF</t>
  </si>
  <si>
    <t>IBRAHYM</t>
  </si>
  <si>
    <t>8/5/2025
9/5/2025</t>
  </si>
  <si>
    <t>3868
3998</t>
  </si>
  <si>
    <t>ΜΠΟΥΝΤΟΥΚΙΔΟΥ</t>
  </si>
  <si>
    <t>ΧΡΥΣΑΝΘΗ</t>
  </si>
  <si>
    <t>13/5/2025 
(αποστολή 8/5/2025)</t>
  </si>
  <si>
    <t>ROHULA</t>
  </si>
  <si>
    <t>ΣΟΦΤΑ</t>
  </si>
  <si>
    <t>ΣΙΜΠΕΛ</t>
  </si>
  <si>
    <t>12/5/20285</t>
  </si>
  <si>
    <t>ΜΑΝΤΖΟΥΡΑΝΗ</t>
  </si>
  <si>
    <t>ΜΑΡΙΑ</t>
  </si>
  <si>
    <t>ΜΕΝΤΕΧΑ</t>
  </si>
  <si>
    <t>20/5/2025
(αποστολή 8/5/2025)</t>
  </si>
  <si>
    <t>ΛΑΘΟΣ ΕΝΤΥΠΟ ΑΙΤΗΣΗΣ
ΔΕΝ ΠΡΟΚΥΠΤΕΙ Η ΟΜΙΛΟΥΣΑ ΓΛΩΣΣΑ
ΜΗ ΠΡΟΣΚΟΜΙΣΗ ΤΙΤΛΟΥ ΓΛΩΣΣΑΣ</t>
  </si>
  <si>
    <t>ΜΗ ΠΡΟΣΚΟΜΙΣΗ ΑΔΕΙΑΣ ΕΡΓΑΣΙΑΣ ΣΕ ΙΣΧΥ</t>
  </si>
  <si>
    <t>ΜΗ ΠΡΟΣΚΟΜΙΣΗ ΑΔΕΙΑΣ ΕΡΓΑΣΙΑΣ ΚΑΙ ΥΠΕΥΘΥΝΗΣ ΔΗΛΩΣΗΣ ΜΗ ΚΑΤΟΧΗΣ ΑΔΤ</t>
  </si>
  <si>
    <t>ΕΡΓΟ 4 - ΔΙΕΡΜΗΝΕΙΣ - ΔΙΑΠΟΛΙΤΙΣΜΙΚΟΙ ΜΕΣΟΛΑΒΗΤΕΣ
1. ΠΙΝΑΚΑΣ ΑΠΟΡΡΙΠΤΕΩΝ</t>
  </si>
  <si>
    <t>ΑΙΤΙΟΛΟΓΙΑ ΑΠΟΡΡΙΨΗΣ</t>
  </si>
  <si>
    <t>ΕΡΓΟ 4 - ΔΙΕΡΜΗΝΕΙΣ - ΔΙΑΠΟΛΙΤΙΣΜΙΚΟΙ ΜΕΣΟΛΑΒΗΤΕΣ
2Α. ΠΙΝΑΚΑΣ ΚΑΤΑΤΑΞΗΣ ΔΙΕΡΜΗΝΕΩΝ</t>
  </si>
  <si>
    <t>ΕΡΓΟ 4 - ΔΙΕΡΜΗΝΕΙΣ - ΔΙΑΠΟΛΙΤΙΣΜΙΚΟΙ ΜΕΣΟΛΑΒΗΤΕΣ
2Β. ΠΙΝΑΚΑΣ ΚΑΤΑΤΑΞΗΣ ΔΙΑΠΟΛΙΤΙΣΜΙΚΟΙ ΜΕΣΟΛΑΒΗΤΕΣ</t>
  </si>
  <si>
    <t>ΕΡΓΟ 4 - ΔΙΕΡΜΗΝΕΙΣ - ΔΙΑΠΟΛΙΤΙΣΜΙΚΟΙ ΜΕΣΟΛΑΒΗΤΕΣ
3. ΠΙΝΑΚΑΣ ΠΡΟΣΛΗΠΤΕΩΝ</t>
  </si>
  <si>
    <t>2) ΠΡΟΚΕΚΑ ΤΑΥΡΟΥ</t>
  </si>
  <si>
    <r>
      <t xml:space="preserve">α) 1 Διερμηνέας/Διαπολιτισμικός μεσολαβητής ΓΛΩΣΣΑ </t>
    </r>
    <r>
      <rPr>
        <b/>
        <sz val="11"/>
        <color theme="1"/>
        <rFont val="Calibri"/>
        <family val="2"/>
        <charset val="161"/>
        <scheme val="minor"/>
      </rPr>
      <t>ΑΡΑΒΙΚΑ</t>
    </r>
  </si>
  <si>
    <r>
      <t xml:space="preserve">β) 1 Διερμηνέας/Διαπολιτισμικός μεσολαβητής ΓΛΩΣΣΑ </t>
    </r>
    <r>
      <rPr>
        <b/>
        <sz val="11"/>
        <color theme="1"/>
        <rFont val="Calibri"/>
        <family val="2"/>
        <charset val="161"/>
        <scheme val="minor"/>
      </rPr>
      <t>ΟΥΡΝΤΟΥ</t>
    </r>
    <r>
      <rPr>
        <sz val="11"/>
        <color theme="1"/>
        <rFont val="Calibri"/>
        <family val="2"/>
        <charset val="161"/>
        <scheme val="minor"/>
      </rPr>
      <t xml:space="preserve"> (ελλείψει αυτής ΜΠΕΝΓΚΑΛΙ, ελλείψει αυτής ΦΑΡΣΙ ή ΝΤΑΡΙ ή ΠΑΣΤΟΥΝ)</t>
    </r>
  </si>
  <si>
    <t>A****</t>
  </si>
  <si>
    <t>M****</t>
  </si>
  <si>
    <t>N****</t>
  </si>
  <si>
    <t>E****</t>
  </si>
  <si>
    <t>S****</t>
  </si>
  <si>
    <t>Z****</t>
  </si>
  <si>
    <t>C****</t>
  </si>
  <si>
    <t>K****</t>
  </si>
  <si>
    <t>Σ****</t>
  </si>
  <si>
    <t>Ε****</t>
  </si>
  <si>
    <t>1. ΟΙΚΕΙΟΘΕΛΗΣ ΑΠΟΧΩΡΗΣΗ ΑΠΌ ΠΡΟΗΓΟΥΜΕΝΗ ΣΥΜΒΑΣΗ
2. ΑΝΥΠΟΓΡΑΦΗ ΑΙΤΗΣΗ ΥΠΟΨΗΦΙΟΤΗΤΑΣ</t>
  </si>
  <si>
    <t>F****</t>
  </si>
  <si>
    <t>ΟΙΚΕΙΟΘΕΛΗΣ ΑΠΟΧΩΡΗΣΗ ΑΠΌ ΠΡΟΗΓΟΥΜΕΝΗ ΠΡΟΣΚΛΗΣΗ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</si>
</sst>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0" fillId="2" borderId="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3" fillId="0" borderId="19" xfId="0" applyFont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93215-3F91-41CA-8516-B5C7A44A683B}">
  <sheetPr>
    <pageSetUpPr fitToPage="1"/>
  </sheetPr>
  <dimension ref="A1:AA10"/>
  <sheetViews>
    <sheetView tabSelected="1" workbookViewId="0">
      <selection activeCell="G13" sqref="G13"/>
    </sheetView>
  </sheetViews>
  <sheetFormatPr defaultColWidth="9.140625" defaultRowHeight="45.75" customHeight="1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19.140625" style="1" customWidth="1"/>
    <col min="5" max="5" width="26.28515625" style="1" bestFit="1" customWidth="1"/>
    <col min="6" max="6" width="20.28515625" style="1" customWidth="1"/>
    <col min="7" max="7" width="38.28515625" style="1" customWidth="1"/>
    <col min="8" max="8" width="11.28515625" style="1" customWidth="1"/>
    <col min="9" max="24" width="9.140625" style="1"/>
    <col min="25" max="25" width="11.140625" style="1" customWidth="1"/>
    <col min="26" max="26" width="9.140625" style="1"/>
    <col min="27" max="27" width="10.5703125" style="1" customWidth="1"/>
    <col min="28" max="16384" width="9.140625" style="1"/>
  </cols>
  <sheetData>
    <row r="1" spans="1:27" ht="45.75" customHeight="1" x14ac:dyDescent="0.25">
      <c r="A1" s="67" t="s">
        <v>89</v>
      </c>
      <c r="B1" s="67"/>
      <c r="C1" s="67"/>
      <c r="D1" s="67"/>
      <c r="E1" s="67"/>
      <c r="F1" s="67"/>
      <c r="G1" s="67"/>
      <c r="Y1" s="1" t="s">
        <v>19</v>
      </c>
      <c r="Z1" s="1" t="s">
        <v>11</v>
      </c>
      <c r="AA1" s="1" t="s">
        <v>12</v>
      </c>
    </row>
    <row r="2" spans="1:27" s="7" customFormat="1" ht="45.75" customHeight="1" x14ac:dyDescent="0.25">
      <c r="A2" s="68" t="s">
        <v>0</v>
      </c>
      <c r="B2" s="69"/>
      <c r="C2" s="69"/>
      <c r="D2" s="69"/>
      <c r="E2" s="69"/>
      <c r="F2" s="69"/>
      <c r="G2" s="6"/>
      <c r="Y2" s="1" t="s">
        <v>22</v>
      </c>
      <c r="AA2" s="1" t="s">
        <v>15</v>
      </c>
    </row>
    <row r="3" spans="1:27" s="12" customFormat="1" ht="45.75" customHeight="1" x14ac:dyDescent="0.2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18</v>
      </c>
      <c r="G3" s="8" t="s">
        <v>90</v>
      </c>
      <c r="Y3" s="1" t="s">
        <v>20</v>
      </c>
    </row>
    <row r="4" spans="1:27" ht="47.25" customHeight="1" x14ac:dyDescent="0.25">
      <c r="A4" s="2">
        <v>1</v>
      </c>
      <c r="B4" s="2">
        <v>3810</v>
      </c>
      <c r="C4" s="30">
        <v>45784</v>
      </c>
      <c r="D4" s="2" t="s">
        <v>97</v>
      </c>
      <c r="E4" s="2" t="s">
        <v>98</v>
      </c>
      <c r="F4" s="2" t="s">
        <v>58</v>
      </c>
      <c r="G4" s="26" t="s">
        <v>86</v>
      </c>
    </row>
    <row r="5" spans="1:27" s="19" customFormat="1" ht="42" customHeight="1" x14ac:dyDescent="0.25">
      <c r="A5" s="20">
        <v>2</v>
      </c>
      <c r="B5" s="2">
        <v>3816</v>
      </c>
      <c r="C5" s="30">
        <v>45784</v>
      </c>
      <c r="D5" s="2" t="s">
        <v>99</v>
      </c>
      <c r="E5" s="2" t="s">
        <v>100</v>
      </c>
      <c r="F5" s="2" t="s">
        <v>58</v>
      </c>
      <c r="G5" s="26" t="s">
        <v>88</v>
      </c>
    </row>
    <row r="6" spans="1:27" s="19" customFormat="1" ht="25.5" customHeight="1" x14ac:dyDescent="0.25">
      <c r="A6" s="20">
        <v>3</v>
      </c>
      <c r="B6" s="8">
        <v>4025</v>
      </c>
      <c r="C6" s="18">
        <v>45789</v>
      </c>
      <c r="D6" s="8" t="s">
        <v>101</v>
      </c>
      <c r="E6" s="8" t="s">
        <v>102</v>
      </c>
      <c r="F6" s="8" t="s">
        <v>58</v>
      </c>
      <c r="G6" s="8" t="s">
        <v>87</v>
      </c>
    </row>
    <row r="7" spans="1:27" s="19" customFormat="1" ht="25.5" customHeight="1" x14ac:dyDescent="0.25">
      <c r="A7" s="20">
        <v>4</v>
      </c>
      <c r="B7" s="8">
        <v>4003</v>
      </c>
      <c r="C7" s="18">
        <v>45786</v>
      </c>
      <c r="D7" s="8" t="s">
        <v>103</v>
      </c>
      <c r="E7" s="8" t="s">
        <v>101</v>
      </c>
      <c r="F7" s="8" t="s">
        <v>58</v>
      </c>
      <c r="G7" s="8" t="s">
        <v>87</v>
      </c>
    </row>
    <row r="8" spans="1:27" s="19" customFormat="1" ht="25.5" customHeight="1" x14ac:dyDescent="0.25">
      <c r="A8" s="20">
        <v>5</v>
      </c>
      <c r="B8" s="8">
        <v>4005</v>
      </c>
      <c r="C8" s="18">
        <v>45786</v>
      </c>
      <c r="D8" s="8" t="s">
        <v>98</v>
      </c>
      <c r="E8" s="8" t="s">
        <v>104</v>
      </c>
      <c r="F8" s="8" t="s">
        <v>58</v>
      </c>
      <c r="G8" s="8" t="s">
        <v>87</v>
      </c>
    </row>
    <row r="9" spans="1:27" s="19" customFormat="1" ht="45" customHeight="1" x14ac:dyDescent="0.25">
      <c r="A9" s="20">
        <v>6</v>
      </c>
      <c r="B9" s="8">
        <v>4131</v>
      </c>
      <c r="C9" s="18">
        <v>45791</v>
      </c>
      <c r="D9" s="8" t="s">
        <v>105</v>
      </c>
      <c r="E9" s="8" t="s">
        <v>106</v>
      </c>
      <c r="F9" s="8" t="s">
        <v>61</v>
      </c>
      <c r="G9" s="8" t="s">
        <v>107</v>
      </c>
    </row>
    <row r="10" spans="1:27" s="19" customFormat="1" ht="45" customHeight="1" x14ac:dyDescent="0.25">
      <c r="A10" s="20">
        <v>7</v>
      </c>
      <c r="B10" s="8">
        <v>4294</v>
      </c>
      <c r="C10" s="18" t="s">
        <v>85</v>
      </c>
      <c r="D10" s="8" t="s">
        <v>98</v>
      </c>
      <c r="E10" s="8" t="s">
        <v>108</v>
      </c>
      <c r="F10" s="8" t="s">
        <v>35</v>
      </c>
      <c r="G10" s="8" t="s">
        <v>109</v>
      </c>
    </row>
  </sheetData>
  <sheetProtection algorithmName="SHA-512" hashValue="t73Jir+/sJx7d5z2alX091pLvz62ux/BAA8s6zl+zY9rUfRZLMfOhBJ2DkP6KS4ryEYwE5LXM5mqTGHMdrGR7g==" saltValue="nRzqVJBzluEWdNi3y/teyg==" spinCount="100000" sheet="1" formatCells="0" formatColumns="0" formatRows="0" insertColumns="0" insertRows="0" insertHyperlinks="0" deleteColumns="0" deleteRows="0" sort="0" autoFilter="0" pivotTables="0"/>
  <mergeCells count="2">
    <mergeCell ref="A1:G1"/>
    <mergeCell ref="A2:F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B2949-EA7E-4C04-A00F-200F3F7FE275}">
  <sheetPr>
    <pageSetUpPr fitToPage="1"/>
  </sheetPr>
  <dimension ref="A1:AK20"/>
  <sheetViews>
    <sheetView workbookViewId="0">
      <selection activeCell="A18" sqref="A18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19.140625" style="1" customWidth="1"/>
    <col min="5" max="5" width="26.28515625" style="1" bestFit="1" customWidth="1"/>
    <col min="6" max="6" width="20.28515625" style="1" customWidth="1"/>
    <col min="7" max="7" width="10.85546875" style="1" customWidth="1"/>
    <col min="8" max="10" width="14.42578125" style="1" customWidth="1"/>
    <col min="11" max="11" width="14.28515625" style="1" customWidth="1"/>
    <col min="12" max="12" width="14.42578125" style="1" customWidth="1"/>
    <col min="13" max="13" width="41" style="1" customWidth="1"/>
    <col min="14" max="14" width="8.7109375" style="1" customWidth="1"/>
    <col min="15" max="15" width="18.7109375" style="1" customWidth="1"/>
    <col min="16" max="16" width="8.7109375" style="1" customWidth="1"/>
    <col min="17" max="17" width="9.5703125" style="1" customWidth="1"/>
    <col min="18" max="18" width="11.28515625" style="1" customWidth="1"/>
    <col min="19" max="34" width="9.140625" style="1"/>
    <col min="35" max="35" width="11.140625" style="1" customWidth="1"/>
    <col min="36" max="36" width="9.140625" style="1"/>
    <col min="37" max="37" width="10.5703125" style="1" customWidth="1"/>
    <col min="38" max="16384" width="9.140625" style="1"/>
  </cols>
  <sheetData>
    <row r="1" spans="1:37" ht="62.25" customHeight="1" x14ac:dyDescent="0.25">
      <c r="A1" s="70" t="s">
        <v>91</v>
      </c>
      <c r="B1" s="71"/>
      <c r="C1" s="71"/>
      <c r="D1" s="71"/>
      <c r="E1" s="71"/>
      <c r="F1" s="71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  <c r="AI1" s="1" t="s">
        <v>19</v>
      </c>
      <c r="AJ1" s="1" t="s">
        <v>11</v>
      </c>
      <c r="AK1" s="1" t="s">
        <v>12</v>
      </c>
    </row>
    <row r="2" spans="1:37" x14ac:dyDescent="0.25">
      <c r="A2" s="35"/>
      <c r="B2" s="2"/>
      <c r="C2" s="3"/>
      <c r="D2" s="3"/>
      <c r="E2" s="3"/>
      <c r="F2" s="4"/>
      <c r="G2" s="5"/>
      <c r="H2" s="5"/>
      <c r="I2" s="5"/>
      <c r="J2" s="5"/>
      <c r="K2" s="2"/>
      <c r="L2" s="15"/>
      <c r="M2" s="5"/>
      <c r="N2" s="5"/>
      <c r="O2" s="5"/>
      <c r="P2" s="5"/>
      <c r="Q2" s="55"/>
      <c r="AI2" s="1" t="s">
        <v>21</v>
      </c>
      <c r="AJ2" s="1" t="s">
        <v>13</v>
      </c>
      <c r="AK2" s="1" t="s">
        <v>14</v>
      </c>
    </row>
    <row r="3" spans="1:37" s="7" customFormat="1" ht="15.75" customHeight="1" x14ac:dyDescent="0.25">
      <c r="A3" s="72" t="s">
        <v>0</v>
      </c>
      <c r="B3" s="73"/>
      <c r="C3" s="73"/>
      <c r="D3" s="73"/>
      <c r="E3" s="73"/>
      <c r="F3" s="74"/>
      <c r="G3" s="72" t="s">
        <v>1</v>
      </c>
      <c r="H3" s="75"/>
      <c r="I3" s="75"/>
      <c r="J3" s="75"/>
      <c r="K3" s="76"/>
      <c r="L3" s="16"/>
      <c r="M3" s="72" t="s">
        <v>2</v>
      </c>
      <c r="N3" s="76"/>
      <c r="Q3" s="56"/>
      <c r="AI3" s="1" t="s">
        <v>22</v>
      </c>
      <c r="AK3" s="1" t="s">
        <v>15</v>
      </c>
    </row>
    <row r="4" spans="1:37" s="12" customFormat="1" ht="51" customHeight="1" x14ac:dyDescent="0.25">
      <c r="A4" s="34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10" t="s">
        <v>18</v>
      </c>
      <c r="G4" s="11" t="s">
        <v>24</v>
      </c>
      <c r="H4" s="11" t="s">
        <v>16</v>
      </c>
      <c r="I4" s="27" t="s">
        <v>46</v>
      </c>
      <c r="J4" s="27" t="s">
        <v>41</v>
      </c>
      <c r="K4" s="10" t="s">
        <v>10</v>
      </c>
      <c r="L4" s="17"/>
      <c r="M4" s="11" t="s">
        <v>17</v>
      </c>
      <c r="N4" s="8" t="s">
        <v>9</v>
      </c>
      <c r="O4" s="25" t="s">
        <v>28</v>
      </c>
      <c r="P4" s="8" t="s">
        <v>9</v>
      </c>
      <c r="Q4" s="43" t="s">
        <v>3</v>
      </c>
      <c r="AI4" s="1" t="s">
        <v>20</v>
      </c>
    </row>
    <row r="5" spans="1:37" ht="30" x14ac:dyDescent="0.25">
      <c r="A5" s="35">
        <v>1</v>
      </c>
      <c r="B5" s="26" t="s">
        <v>74</v>
      </c>
      <c r="C5" s="28" t="s">
        <v>73</v>
      </c>
      <c r="D5" s="3" t="s">
        <v>47</v>
      </c>
      <c r="E5" s="3" t="s">
        <v>48</v>
      </c>
      <c r="F5" s="4" t="s">
        <v>35</v>
      </c>
      <c r="G5" s="5" t="s">
        <v>11</v>
      </c>
      <c r="H5" s="5" t="s">
        <v>19</v>
      </c>
      <c r="I5" s="5" t="s">
        <v>11</v>
      </c>
      <c r="J5" s="5" t="s">
        <v>11</v>
      </c>
      <c r="K5" s="2" t="s">
        <v>11</v>
      </c>
      <c r="L5" s="15" t="str">
        <f>IF(AND(G5="ΝΑΙ",K5="ΝΑΙ"),"ΟΚ","ΑΠΟΡΡΙΠΤΕΤΑΙ")</f>
        <v>ΟΚ</v>
      </c>
      <c r="M5" s="5">
        <v>74</v>
      </c>
      <c r="N5" s="5">
        <f t="shared" ref="N5:N13" si="0">M5*7</f>
        <v>518</v>
      </c>
      <c r="O5" s="5" t="s">
        <v>12</v>
      </c>
      <c r="P5" s="5">
        <f t="shared" ref="P5:P20" si="1">IF(O5="ΑΡΙΣΤΗ",100,IF(O5="ΠΟΛΥ ΚΑΛΗ",50,IF(O5="ΚΑΛΗ",30,)))</f>
        <v>100</v>
      </c>
      <c r="Q5" s="44">
        <f t="shared" ref="Q5:Q20" si="2">N5+P5</f>
        <v>618</v>
      </c>
    </row>
    <row r="6" spans="1:37" x14ac:dyDescent="0.25">
      <c r="A6" s="35">
        <v>2</v>
      </c>
      <c r="B6" s="2">
        <v>3677</v>
      </c>
      <c r="C6" s="13">
        <v>45782</v>
      </c>
      <c r="D6" s="3" t="s">
        <v>32</v>
      </c>
      <c r="E6" s="3" t="s">
        <v>33</v>
      </c>
      <c r="F6" s="4" t="s">
        <v>58</v>
      </c>
      <c r="G6" s="5" t="s">
        <v>11</v>
      </c>
      <c r="H6" s="5" t="s">
        <v>19</v>
      </c>
      <c r="I6" s="5" t="s">
        <v>11</v>
      </c>
      <c r="J6" s="5" t="s">
        <v>11</v>
      </c>
      <c r="K6" s="2" t="s">
        <v>11</v>
      </c>
      <c r="L6" s="15" t="str">
        <f>IF(AND(G6="ΝΑΙ"),"ΟΚ","ΑΠΟΡΡΙΠΤΕΤΑΙ")</f>
        <v>ΟΚ</v>
      </c>
      <c r="M6" s="5">
        <v>84</v>
      </c>
      <c r="N6" s="5">
        <f t="shared" si="0"/>
        <v>588</v>
      </c>
      <c r="O6" s="5"/>
      <c r="P6" s="5">
        <f t="shared" si="1"/>
        <v>0</v>
      </c>
      <c r="Q6" s="44">
        <f t="shared" si="2"/>
        <v>588</v>
      </c>
    </row>
    <row r="7" spans="1:37" x14ac:dyDescent="0.25">
      <c r="A7" s="35">
        <v>2</v>
      </c>
      <c r="B7" s="2">
        <v>4043</v>
      </c>
      <c r="C7" s="13">
        <v>45789</v>
      </c>
      <c r="D7" s="3" t="s">
        <v>36</v>
      </c>
      <c r="E7" s="3" t="s">
        <v>37</v>
      </c>
      <c r="F7" s="4" t="s">
        <v>55</v>
      </c>
      <c r="G7" s="5" t="s">
        <v>11</v>
      </c>
      <c r="H7" s="5" t="s">
        <v>19</v>
      </c>
      <c r="I7" s="5" t="s">
        <v>11</v>
      </c>
      <c r="J7" s="5" t="s">
        <v>11</v>
      </c>
      <c r="K7" s="2"/>
      <c r="L7" s="15" t="s">
        <v>38</v>
      </c>
      <c r="M7" s="5">
        <v>84</v>
      </c>
      <c r="N7" s="5">
        <f t="shared" si="0"/>
        <v>588</v>
      </c>
      <c r="O7" s="5"/>
      <c r="P7" s="5">
        <f t="shared" si="1"/>
        <v>0</v>
      </c>
      <c r="Q7" s="44">
        <f t="shared" si="2"/>
        <v>588</v>
      </c>
      <c r="AI7" s="1" t="s">
        <v>31</v>
      </c>
    </row>
    <row r="8" spans="1:37" x14ac:dyDescent="0.25">
      <c r="A8" s="35">
        <v>2</v>
      </c>
      <c r="B8" s="2">
        <v>4044</v>
      </c>
      <c r="C8" s="13">
        <v>45789</v>
      </c>
      <c r="D8" s="3" t="s">
        <v>42</v>
      </c>
      <c r="E8" s="3" t="s">
        <v>43</v>
      </c>
      <c r="F8" s="4" t="s">
        <v>58</v>
      </c>
      <c r="G8" s="5" t="s">
        <v>11</v>
      </c>
      <c r="H8" s="5" t="s">
        <v>19</v>
      </c>
      <c r="I8" s="5" t="s">
        <v>11</v>
      </c>
      <c r="J8" s="5" t="s">
        <v>11</v>
      </c>
      <c r="K8" s="2" t="s">
        <v>11</v>
      </c>
      <c r="L8" s="15" t="str">
        <f>IF(AND(G8="ΝΑΙ",K8="ΝΑΙ"),"ΟΚ","ΑΠΟΡΡΙΠΤΕΤΑΙ")</f>
        <v>ΟΚ</v>
      </c>
      <c r="M8" s="5">
        <v>84</v>
      </c>
      <c r="N8" s="5">
        <f t="shared" si="0"/>
        <v>588</v>
      </c>
      <c r="O8" s="5"/>
      <c r="P8" s="5">
        <f t="shared" si="1"/>
        <v>0</v>
      </c>
      <c r="Q8" s="44">
        <f t="shared" si="2"/>
        <v>588</v>
      </c>
    </row>
    <row r="9" spans="1:37" x14ac:dyDescent="0.25">
      <c r="A9" s="35">
        <v>5</v>
      </c>
      <c r="B9" s="2">
        <v>3922</v>
      </c>
      <c r="C9" s="13">
        <v>45785</v>
      </c>
      <c r="D9" s="3" t="s">
        <v>66</v>
      </c>
      <c r="E9" s="3" t="s">
        <v>67</v>
      </c>
      <c r="F9" s="4" t="s">
        <v>58</v>
      </c>
      <c r="G9" s="5" t="s">
        <v>11</v>
      </c>
      <c r="H9" s="5" t="s">
        <v>19</v>
      </c>
      <c r="I9" s="5" t="s">
        <v>11</v>
      </c>
      <c r="J9" s="5" t="s">
        <v>11</v>
      </c>
      <c r="K9" s="2" t="s">
        <v>11</v>
      </c>
      <c r="L9" s="15" t="str">
        <f>IF(AND(G9="ΝΑΙ",K9="ΝΑΙ"),"ΟΚ","ΑΠΟΡΡΙΠΤΕΤΑΙ")</f>
        <v>ΟΚ</v>
      </c>
      <c r="M9" s="5">
        <v>66</v>
      </c>
      <c r="N9" s="5">
        <f t="shared" si="0"/>
        <v>462</v>
      </c>
      <c r="O9" s="5" t="s">
        <v>15</v>
      </c>
      <c r="P9" s="5">
        <f t="shared" si="1"/>
        <v>30</v>
      </c>
      <c r="Q9" s="44">
        <f t="shared" si="2"/>
        <v>492</v>
      </c>
    </row>
    <row r="10" spans="1:37" x14ac:dyDescent="0.25">
      <c r="A10" s="35">
        <v>6</v>
      </c>
      <c r="B10" s="2">
        <v>3869</v>
      </c>
      <c r="C10" s="13">
        <v>45785</v>
      </c>
      <c r="D10" s="3" t="s">
        <v>64</v>
      </c>
      <c r="E10" s="3" t="s">
        <v>65</v>
      </c>
      <c r="F10" s="4" t="s">
        <v>35</v>
      </c>
      <c r="G10" s="5" t="s">
        <v>11</v>
      </c>
      <c r="H10" s="5" t="s">
        <v>19</v>
      </c>
      <c r="I10" s="5" t="s">
        <v>11</v>
      </c>
      <c r="J10" s="5" t="s">
        <v>11</v>
      </c>
      <c r="K10" s="2"/>
      <c r="L10" s="15" t="s">
        <v>38</v>
      </c>
      <c r="M10" s="5">
        <v>55</v>
      </c>
      <c r="N10" s="5">
        <f t="shared" si="0"/>
        <v>385</v>
      </c>
      <c r="O10" s="5"/>
      <c r="P10" s="5">
        <f t="shared" si="1"/>
        <v>0</v>
      </c>
      <c r="Q10" s="44">
        <f t="shared" si="2"/>
        <v>385</v>
      </c>
    </row>
    <row r="11" spans="1:37" x14ac:dyDescent="0.25">
      <c r="A11" s="35">
        <v>7</v>
      </c>
      <c r="B11" s="8">
        <v>3867</v>
      </c>
      <c r="C11" s="31">
        <v>45785</v>
      </c>
      <c r="D11" s="9" t="s">
        <v>68</v>
      </c>
      <c r="E11" s="9" t="s">
        <v>69</v>
      </c>
      <c r="F11" s="10" t="s">
        <v>70</v>
      </c>
      <c r="G11" s="5" t="s">
        <v>11</v>
      </c>
      <c r="H11" s="5" t="s">
        <v>19</v>
      </c>
      <c r="I11" s="5" t="s">
        <v>11</v>
      </c>
      <c r="J11" s="5" t="s">
        <v>11</v>
      </c>
      <c r="K11" s="2" t="s">
        <v>11</v>
      </c>
      <c r="L11" s="15" t="str">
        <f>IF(AND(G11="ΝΑΙ",K11="ΝΑΙ"),"ΟΚ","ΑΠΟΡΡΙΠΤΕΤΑΙ")</f>
        <v>ΟΚ</v>
      </c>
      <c r="M11" s="5">
        <v>38</v>
      </c>
      <c r="N11" s="5">
        <f t="shared" si="0"/>
        <v>266</v>
      </c>
      <c r="O11" s="5" t="s">
        <v>12</v>
      </c>
      <c r="P11" s="5">
        <f t="shared" si="1"/>
        <v>100</v>
      </c>
      <c r="Q11" s="44">
        <f t="shared" si="2"/>
        <v>366</v>
      </c>
    </row>
    <row r="12" spans="1:37" x14ac:dyDescent="0.25">
      <c r="A12" s="35">
        <v>8</v>
      </c>
      <c r="B12" s="2">
        <v>3656</v>
      </c>
      <c r="C12" s="30">
        <v>45782</v>
      </c>
      <c r="D12" s="2" t="s">
        <v>56</v>
      </c>
      <c r="E12" s="2" t="s">
        <v>57</v>
      </c>
      <c r="F12" s="4" t="s">
        <v>58</v>
      </c>
      <c r="G12" s="5" t="s">
        <v>11</v>
      </c>
      <c r="H12" s="5" t="s">
        <v>19</v>
      </c>
      <c r="I12" s="5" t="s">
        <v>11</v>
      </c>
      <c r="J12" s="5" t="s">
        <v>11</v>
      </c>
      <c r="K12" s="2" t="s">
        <v>11</v>
      </c>
      <c r="L12" s="15" t="str">
        <f>IF(AND(G12="ΝΑΙ"),"ΟΚ","ΑΠΟΡΡΙΠΤΕΤΑΙ")</f>
        <v>ΟΚ</v>
      </c>
      <c r="M12" s="5">
        <v>47</v>
      </c>
      <c r="N12" s="5">
        <f t="shared" si="0"/>
        <v>329</v>
      </c>
      <c r="O12" s="5"/>
      <c r="P12" s="5">
        <f t="shared" si="1"/>
        <v>0</v>
      </c>
      <c r="Q12" s="44">
        <f t="shared" si="2"/>
        <v>329</v>
      </c>
    </row>
    <row r="13" spans="1:37" x14ac:dyDescent="0.25">
      <c r="A13" s="35">
        <v>9</v>
      </c>
      <c r="B13" s="2">
        <v>3762</v>
      </c>
      <c r="C13" s="13">
        <v>45783</v>
      </c>
      <c r="D13" s="3" t="s">
        <v>59</v>
      </c>
      <c r="E13" s="3" t="s">
        <v>60</v>
      </c>
      <c r="F13" s="4" t="s">
        <v>61</v>
      </c>
      <c r="G13" s="5" t="s">
        <v>11</v>
      </c>
      <c r="H13" s="5" t="s">
        <v>31</v>
      </c>
      <c r="I13" s="5" t="s">
        <v>11</v>
      </c>
      <c r="J13" s="5" t="s">
        <v>11</v>
      </c>
      <c r="K13" s="2" t="s">
        <v>11</v>
      </c>
      <c r="L13" s="15" t="str">
        <f>IF(AND(G13="ΝΑΙ",K13="ΝΑΙ"),"ΟΚ","ΑΠΟΡΡΙΠΤΕΤΑΙ")</f>
        <v>ΟΚ</v>
      </c>
      <c r="M13" s="5"/>
      <c r="N13" s="5">
        <f t="shared" si="0"/>
        <v>0</v>
      </c>
      <c r="O13" s="5" t="s">
        <v>12</v>
      </c>
      <c r="P13" s="5">
        <f t="shared" si="1"/>
        <v>100</v>
      </c>
      <c r="Q13" s="44">
        <f t="shared" si="2"/>
        <v>100</v>
      </c>
    </row>
    <row r="14" spans="1:37" x14ac:dyDescent="0.25">
      <c r="A14" s="35">
        <v>10</v>
      </c>
      <c r="B14" s="2">
        <v>3956</v>
      </c>
      <c r="C14" s="30">
        <v>45786</v>
      </c>
      <c r="D14" s="2" t="s">
        <v>75</v>
      </c>
      <c r="E14" s="2" t="s">
        <v>76</v>
      </c>
      <c r="F14" s="4" t="s">
        <v>61</v>
      </c>
      <c r="G14" s="5" t="s">
        <v>11</v>
      </c>
      <c r="H14" s="5" t="s">
        <v>31</v>
      </c>
      <c r="I14" s="5" t="s">
        <v>11</v>
      </c>
      <c r="J14" s="5" t="s">
        <v>11</v>
      </c>
      <c r="K14" s="2"/>
      <c r="L14" s="15" t="s">
        <v>38</v>
      </c>
      <c r="M14" s="5">
        <v>4</v>
      </c>
      <c r="N14" s="5">
        <v>38</v>
      </c>
      <c r="O14" s="5" t="s">
        <v>15</v>
      </c>
      <c r="P14" s="5">
        <f t="shared" si="1"/>
        <v>30</v>
      </c>
      <c r="Q14" s="44">
        <f t="shared" si="2"/>
        <v>68</v>
      </c>
    </row>
    <row r="15" spans="1:37" x14ac:dyDescent="0.25">
      <c r="A15" s="35">
        <v>11</v>
      </c>
      <c r="B15" s="2">
        <v>4031</v>
      </c>
      <c r="C15" s="30" t="s">
        <v>81</v>
      </c>
      <c r="D15" s="2" t="s">
        <v>82</v>
      </c>
      <c r="E15" s="2" t="s">
        <v>83</v>
      </c>
      <c r="F15" s="4" t="s">
        <v>55</v>
      </c>
      <c r="G15" s="5" t="s">
        <v>11</v>
      </c>
      <c r="H15" s="5" t="s">
        <v>19</v>
      </c>
      <c r="I15" s="5" t="s">
        <v>11</v>
      </c>
      <c r="J15" s="5" t="s">
        <v>11</v>
      </c>
      <c r="K15" s="2"/>
      <c r="L15" s="15" t="s">
        <v>38</v>
      </c>
      <c r="M15" s="5"/>
      <c r="N15" s="5">
        <f t="shared" ref="N15:N20" si="3">M15*7</f>
        <v>0</v>
      </c>
      <c r="O15" s="5" t="s">
        <v>14</v>
      </c>
      <c r="P15" s="5">
        <f t="shared" si="1"/>
        <v>50</v>
      </c>
      <c r="Q15" s="44">
        <f t="shared" si="2"/>
        <v>50</v>
      </c>
    </row>
    <row r="16" spans="1:37" x14ac:dyDescent="0.25">
      <c r="A16" s="35">
        <v>12</v>
      </c>
      <c r="B16" s="2">
        <v>3637</v>
      </c>
      <c r="C16" s="13">
        <v>45779</v>
      </c>
      <c r="D16" s="3" t="s">
        <v>53</v>
      </c>
      <c r="E16" s="3" t="s">
        <v>54</v>
      </c>
      <c r="F16" s="4" t="s">
        <v>55</v>
      </c>
      <c r="G16" s="5" t="s">
        <v>11</v>
      </c>
      <c r="H16" s="29" t="s">
        <v>31</v>
      </c>
      <c r="I16" s="5" t="s">
        <v>11</v>
      </c>
      <c r="J16" s="5" t="s">
        <v>11</v>
      </c>
      <c r="K16" s="2"/>
      <c r="L16" s="15" t="str">
        <f>IF(AND(G16="ΝΑΙ"),"ΟΚ","ΑΠΟΡΡΙΠΤΕΤΑΙ")</f>
        <v>ΟΚ</v>
      </c>
      <c r="M16" s="5"/>
      <c r="N16" s="5">
        <f t="shared" si="3"/>
        <v>0</v>
      </c>
      <c r="O16" s="5" t="s">
        <v>15</v>
      </c>
      <c r="P16" s="5">
        <f t="shared" si="1"/>
        <v>30</v>
      </c>
      <c r="Q16" s="44">
        <f t="shared" si="2"/>
        <v>30</v>
      </c>
    </row>
    <row r="17" spans="1:17" x14ac:dyDescent="0.25">
      <c r="A17" s="35">
        <v>12</v>
      </c>
      <c r="B17" s="2">
        <v>4034</v>
      </c>
      <c r="C17" s="13">
        <v>45789</v>
      </c>
      <c r="D17" s="3" t="s">
        <v>39</v>
      </c>
      <c r="E17" s="3" t="s">
        <v>84</v>
      </c>
      <c r="F17" s="4" t="s">
        <v>35</v>
      </c>
      <c r="G17" s="5" t="s">
        <v>11</v>
      </c>
      <c r="H17" s="5" t="s">
        <v>20</v>
      </c>
      <c r="I17" s="5" t="s">
        <v>11</v>
      </c>
      <c r="J17" s="5" t="s">
        <v>11</v>
      </c>
      <c r="K17" s="2"/>
      <c r="L17" s="15" t="s">
        <v>38</v>
      </c>
      <c r="M17" s="5"/>
      <c r="N17" s="5">
        <f t="shared" si="3"/>
        <v>0</v>
      </c>
      <c r="O17" s="5" t="s">
        <v>15</v>
      </c>
      <c r="P17" s="5">
        <f t="shared" si="1"/>
        <v>30</v>
      </c>
      <c r="Q17" s="44">
        <f t="shared" si="2"/>
        <v>30</v>
      </c>
    </row>
    <row r="18" spans="1:17" x14ac:dyDescent="0.25">
      <c r="A18" s="35">
        <v>14</v>
      </c>
      <c r="B18" s="2">
        <v>3815</v>
      </c>
      <c r="C18" s="13">
        <v>45784</v>
      </c>
      <c r="D18" s="3" t="s">
        <v>29</v>
      </c>
      <c r="E18" s="3" t="s">
        <v>30</v>
      </c>
      <c r="F18" s="4" t="s">
        <v>35</v>
      </c>
      <c r="G18" s="5" t="s">
        <v>11</v>
      </c>
      <c r="H18" s="5" t="s">
        <v>19</v>
      </c>
      <c r="I18" s="5" t="s">
        <v>11</v>
      </c>
      <c r="J18" s="5" t="s">
        <v>11</v>
      </c>
      <c r="K18" s="2"/>
      <c r="L18" s="15" t="s">
        <v>38</v>
      </c>
      <c r="M18" s="5"/>
      <c r="N18" s="5">
        <f t="shared" si="3"/>
        <v>0</v>
      </c>
      <c r="O18" s="5"/>
      <c r="P18" s="5">
        <f t="shared" si="1"/>
        <v>0</v>
      </c>
      <c r="Q18" s="44">
        <f t="shared" si="2"/>
        <v>0</v>
      </c>
    </row>
    <row r="19" spans="1:17" x14ac:dyDescent="0.25">
      <c r="A19" s="35">
        <v>14</v>
      </c>
      <c r="B19" s="8">
        <v>4042</v>
      </c>
      <c r="C19" s="31">
        <v>45789</v>
      </c>
      <c r="D19" s="9" t="s">
        <v>79</v>
      </c>
      <c r="E19" s="9" t="s">
        <v>80</v>
      </c>
      <c r="F19" s="10" t="s">
        <v>61</v>
      </c>
      <c r="G19" s="5" t="s">
        <v>11</v>
      </c>
      <c r="H19" s="5" t="s">
        <v>31</v>
      </c>
      <c r="I19" s="5" t="s">
        <v>11</v>
      </c>
      <c r="J19" s="5" t="s">
        <v>11</v>
      </c>
      <c r="K19" s="2"/>
      <c r="L19" s="15" t="s">
        <v>38</v>
      </c>
      <c r="M19" s="5"/>
      <c r="N19" s="5">
        <f t="shared" si="3"/>
        <v>0</v>
      </c>
      <c r="O19" s="5"/>
      <c r="P19" s="5">
        <f t="shared" si="1"/>
        <v>0</v>
      </c>
      <c r="Q19" s="44">
        <f t="shared" si="2"/>
        <v>0</v>
      </c>
    </row>
    <row r="20" spans="1:17" ht="15.75" thickBot="1" x14ac:dyDescent="0.3">
      <c r="A20" s="51">
        <v>14</v>
      </c>
      <c r="B20" s="37">
        <v>4035</v>
      </c>
      <c r="C20" s="57">
        <v>45789</v>
      </c>
      <c r="D20" s="58" t="s">
        <v>39</v>
      </c>
      <c r="E20" s="58" t="s">
        <v>40</v>
      </c>
      <c r="F20" s="52" t="s">
        <v>58</v>
      </c>
      <c r="G20" s="59" t="s">
        <v>11</v>
      </c>
      <c r="H20" s="59" t="s">
        <v>20</v>
      </c>
      <c r="I20" s="59" t="s">
        <v>11</v>
      </c>
      <c r="J20" s="59" t="s">
        <v>11</v>
      </c>
      <c r="K20" s="37" t="s">
        <v>11</v>
      </c>
      <c r="L20" s="60" t="str">
        <f>IF(AND(G20="ΝΑΙ",K20="ΝΑΙ"),"ΟΚ","ΑΠΟΡΡΙΠΤΕΤΑΙ")</f>
        <v>ΟΚ</v>
      </c>
      <c r="M20" s="59"/>
      <c r="N20" s="59">
        <f t="shared" si="3"/>
        <v>0</v>
      </c>
      <c r="O20" s="59"/>
      <c r="P20" s="59">
        <f t="shared" si="1"/>
        <v>0</v>
      </c>
      <c r="Q20" s="61">
        <f t="shared" si="2"/>
        <v>0</v>
      </c>
    </row>
  </sheetData>
  <sheetProtection algorithmName="SHA-512" hashValue="mUUPJ+t37R5mIwMUoXPusz6ycrBAOwrr8TyyqCbxM23oLQdmRjW4un7vKGYkWr9sdKU+OMxerv8tPhAOiyCHtg==" saltValue="gbmXwkokSFqCh9geQnYCS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4:Q20">
    <sortCondition descending="1" ref="Q4:Q20"/>
  </sortState>
  <mergeCells count="4">
    <mergeCell ref="A1:F1"/>
    <mergeCell ref="A3:F3"/>
    <mergeCell ref="G3:K3"/>
    <mergeCell ref="M3:N3"/>
  </mergeCells>
  <dataValidations count="4">
    <dataValidation type="whole" allowBlank="1" showInputMessage="1" showErrorMessage="1" errorTitle="ΠΡΟΣΟΧΗ!" error="ΕΩΣ 84 ΜΗΝΕΣ" sqref="M5:M11 M12:M20" xr:uid="{C2B89C07-80A8-432F-91E1-3B339E329F30}">
      <formula1>1</formula1>
      <formula2>84</formula2>
    </dataValidation>
    <dataValidation type="list" allowBlank="1" showInputMessage="1" showErrorMessage="1" sqref="O5:O11 O12:O20" xr:uid="{26CD7C61-F9A6-4C43-AA1A-6F6848F5B237}">
      <formula1>$AK$1:$AK$3</formula1>
    </dataValidation>
    <dataValidation type="list" allowBlank="1" showInputMessage="1" showErrorMessage="1" sqref="I5:K11 I12:K20 G5:G11 G12:G20" xr:uid="{5B60ABD5-92C6-4A40-BFCB-4EA866F8BCD8}">
      <formula1>$AJ$1:$AJ$2</formula1>
    </dataValidation>
    <dataValidation type="list" allowBlank="1" showInputMessage="1" showErrorMessage="1" sqref="H5:H20" xr:uid="{3CD24B51-A0E5-44FE-B378-6B4D5414882F}">
      <formula1>$AI$1:$AI$20</formula1>
    </dataValidation>
  </dataValidations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A0EFF-6DE4-4F71-8049-48B566C8E3ED}">
  <sheetPr>
    <pageSetUpPr fitToPage="1"/>
  </sheetPr>
  <dimension ref="A1:AL9"/>
  <sheetViews>
    <sheetView workbookViewId="0">
      <selection activeCell="R16" sqref="R16"/>
    </sheetView>
  </sheetViews>
  <sheetFormatPr defaultColWidth="9.140625" defaultRowHeight="15" x14ac:dyDescent="0.25"/>
  <cols>
    <col min="1" max="1" width="4.85546875" style="19" customWidth="1"/>
    <col min="2" max="2" width="9.28515625" style="1" customWidth="1"/>
    <col min="3" max="3" width="13.7109375" style="1" customWidth="1"/>
    <col min="4" max="4" width="19.85546875" style="1" customWidth="1"/>
    <col min="5" max="5" width="18.7109375" style="1" customWidth="1"/>
    <col min="6" max="6" width="21.140625" style="12" customWidth="1"/>
    <col min="7" max="7" width="16" style="1" customWidth="1"/>
    <col min="8" max="8" width="14.42578125" style="1" customWidth="1"/>
    <col min="9" max="10" width="14.42578125" style="1" hidden="1" customWidth="1"/>
    <col min="11" max="11" width="13" style="1" hidden="1" customWidth="1"/>
    <col min="12" max="12" width="15.140625" style="1" hidden="1" customWidth="1"/>
    <col min="13" max="13" width="14.42578125" style="19" hidden="1" customWidth="1"/>
    <col min="14" max="14" width="28.42578125" style="1" hidden="1" customWidth="1"/>
    <col min="15" max="15" width="8.7109375" style="1" hidden="1" customWidth="1"/>
    <col min="16" max="16" width="11.42578125" style="1" hidden="1" customWidth="1"/>
    <col min="17" max="17" width="8.7109375" style="1" hidden="1" customWidth="1"/>
    <col min="18" max="18" width="9.5703125" style="1" customWidth="1"/>
    <col min="19" max="19" width="11.28515625" style="1" customWidth="1"/>
    <col min="20" max="24" width="9.140625" style="1"/>
    <col min="25" max="25" width="27.28515625" style="1" customWidth="1"/>
    <col min="26" max="35" width="9.140625" style="1"/>
    <col min="36" max="36" width="11.140625" style="1" customWidth="1"/>
    <col min="37" max="37" width="9.140625" style="1"/>
    <col min="38" max="38" width="10.5703125" style="1" customWidth="1"/>
    <col min="39" max="16384" width="9.140625" style="1"/>
  </cols>
  <sheetData>
    <row r="1" spans="1:38" ht="52.5" customHeight="1" x14ac:dyDescent="0.25">
      <c r="A1" s="70" t="s">
        <v>92</v>
      </c>
      <c r="B1" s="71"/>
      <c r="C1" s="71"/>
      <c r="D1" s="71"/>
      <c r="E1" s="71"/>
      <c r="F1" s="71"/>
      <c r="G1" s="40"/>
      <c r="H1" s="40"/>
      <c r="I1" s="40"/>
      <c r="J1" s="40"/>
      <c r="K1" s="40"/>
      <c r="L1" s="40"/>
      <c r="M1" s="62"/>
      <c r="N1" s="40"/>
      <c r="O1" s="40"/>
      <c r="P1" s="40"/>
      <c r="Q1" s="40"/>
      <c r="R1" s="41"/>
      <c r="AJ1" s="19" t="s">
        <v>19</v>
      </c>
      <c r="AK1" s="19" t="s">
        <v>11</v>
      </c>
      <c r="AL1" s="19" t="s">
        <v>12</v>
      </c>
    </row>
    <row r="2" spans="1:38" x14ac:dyDescent="0.25">
      <c r="A2" s="63"/>
      <c r="B2" s="2"/>
      <c r="C2" s="3"/>
      <c r="D2" s="3"/>
      <c r="E2" s="3"/>
      <c r="F2" s="10"/>
      <c r="G2" s="5"/>
      <c r="H2" s="5"/>
      <c r="I2" s="5"/>
      <c r="J2" s="5"/>
      <c r="K2" s="2"/>
      <c r="L2" s="3"/>
      <c r="M2" s="21"/>
      <c r="N2" s="5"/>
      <c r="O2" s="5"/>
      <c r="P2" s="5"/>
      <c r="Q2" s="5"/>
      <c r="R2" s="55"/>
      <c r="AJ2" s="19" t="s">
        <v>21</v>
      </c>
      <c r="AK2" s="19" t="s">
        <v>13</v>
      </c>
      <c r="AL2" s="19" t="s">
        <v>14</v>
      </c>
    </row>
    <row r="3" spans="1:38" s="7" customFormat="1" ht="15.75" x14ac:dyDescent="0.25">
      <c r="A3" s="72" t="s">
        <v>0</v>
      </c>
      <c r="B3" s="73"/>
      <c r="C3" s="73"/>
      <c r="D3" s="73"/>
      <c r="E3" s="73"/>
      <c r="F3" s="74"/>
      <c r="G3" s="76" t="s">
        <v>1</v>
      </c>
      <c r="H3" s="76"/>
      <c r="I3" s="76"/>
      <c r="J3" s="76"/>
      <c r="K3" s="68"/>
      <c r="L3" s="77"/>
      <c r="M3" s="22"/>
      <c r="N3" s="72" t="s">
        <v>2</v>
      </c>
      <c r="O3" s="75"/>
      <c r="P3" s="75"/>
      <c r="Q3" s="75"/>
      <c r="R3" s="64"/>
      <c r="AJ3" s="19" t="s">
        <v>22</v>
      </c>
      <c r="AL3" s="19" t="s">
        <v>15</v>
      </c>
    </row>
    <row r="4" spans="1:38" s="12" customFormat="1" ht="60" x14ac:dyDescent="0.25">
      <c r="A4" s="34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10" t="s">
        <v>18</v>
      </c>
      <c r="G4" s="11" t="s">
        <v>25</v>
      </c>
      <c r="H4" s="11" t="s">
        <v>16</v>
      </c>
      <c r="I4" s="11" t="s">
        <v>45</v>
      </c>
      <c r="J4" s="11" t="s">
        <v>44</v>
      </c>
      <c r="K4" s="8" t="s">
        <v>27</v>
      </c>
      <c r="L4" s="8" t="s">
        <v>26</v>
      </c>
      <c r="M4" s="17"/>
      <c r="N4" s="11" t="s">
        <v>17</v>
      </c>
      <c r="O4" s="8" t="s">
        <v>9</v>
      </c>
      <c r="P4" s="25" t="s">
        <v>28</v>
      </c>
      <c r="Q4" s="8" t="s">
        <v>9</v>
      </c>
      <c r="R4" s="43" t="s">
        <v>3</v>
      </c>
      <c r="AJ4" s="19" t="s">
        <v>20</v>
      </c>
    </row>
    <row r="5" spans="1:38" s="19" customFormat="1" x14ac:dyDescent="0.25">
      <c r="A5" s="63">
        <v>1</v>
      </c>
      <c r="B5" s="8">
        <v>4046</v>
      </c>
      <c r="C5" s="31">
        <v>45789</v>
      </c>
      <c r="D5" s="9" t="s">
        <v>49</v>
      </c>
      <c r="E5" s="9" t="s">
        <v>50</v>
      </c>
      <c r="F5" s="10" t="s">
        <v>35</v>
      </c>
      <c r="G5" s="23" t="s">
        <v>11</v>
      </c>
      <c r="H5" s="23" t="s">
        <v>19</v>
      </c>
      <c r="I5" s="20" t="s">
        <v>11</v>
      </c>
      <c r="J5" s="20" t="s">
        <v>11</v>
      </c>
      <c r="K5" s="20" t="s">
        <v>11</v>
      </c>
      <c r="L5" s="24" t="s">
        <v>11</v>
      </c>
      <c r="M5" s="21" t="str">
        <f t="shared" ref="M5:M9" si="0">IF(AND(G5="ΝΑΙ",L5="ΝΑΙ",K5="ΝΑΙ",I5="ΝΑΙ",J5="ΝΑΙ"),"ΟΚ","ΑΠΟΡΡΙΠΤΕΤΑΙ")</f>
        <v>ΟΚ</v>
      </c>
      <c r="N5" s="23">
        <v>84</v>
      </c>
      <c r="O5" s="23">
        <f t="shared" ref="O5:O9" si="1">N5*7</f>
        <v>588</v>
      </c>
      <c r="P5" s="23"/>
      <c r="Q5" s="23">
        <f t="shared" ref="Q5:Q9" si="2">IF(P5="ΑΡΙΣΤΗ",100,IF(P5="ΠΟΛΥ ΚΑΛΗ",50,IF(P5="ΚΑΛΗ",30,)))</f>
        <v>0</v>
      </c>
      <c r="R5" s="65">
        <f t="shared" ref="R5:R9" si="3">O5+Q5</f>
        <v>588</v>
      </c>
      <c r="AJ5" s="19" t="s">
        <v>23</v>
      </c>
    </row>
    <row r="6" spans="1:38" s="19" customFormat="1" ht="45" x14ac:dyDescent="0.25">
      <c r="A6" s="63">
        <v>2</v>
      </c>
      <c r="B6" s="2">
        <v>4105</v>
      </c>
      <c r="C6" s="32" t="s">
        <v>77</v>
      </c>
      <c r="D6" s="2" t="s">
        <v>34</v>
      </c>
      <c r="E6" s="2" t="s">
        <v>78</v>
      </c>
      <c r="F6" s="4" t="s">
        <v>58</v>
      </c>
      <c r="G6" s="23" t="s">
        <v>11</v>
      </c>
      <c r="H6" s="33" t="s">
        <v>23</v>
      </c>
      <c r="I6" s="20" t="s">
        <v>11</v>
      </c>
      <c r="J6" s="20" t="s">
        <v>11</v>
      </c>
      <c r="K6" s="20" t="s">
        <v>11</v>
      </c>
      <c r="L6" s="24" t="s">
        <v>11</v>
      </c>
      <c r="M6" s="21" t="str">
        <f t="shared" si="0"/>
        <v>ΟΚ</v>
      </c>
      <c r="N6" s="23">
        <v>41</v>
      </c>
      <c r="O6" s="23">
        <f t="shared" si="1"/>
        <v>287</v>
      </c>
      <c r="P6" s="23" t="s">
        <v>15</v>
      </c>
      <c r="Q6" s="23">
        <f t="shared" si="2"/>
        <v>30</v>
      </c>
      <c r="R6" s="65">
        <f t="shared" si="3"/>
        <v>317</v>
      </c>
    </row>
    <row r="7" spans="1:38" s="19" customFormat="1" x14ac:dyDescent="0.25">
      <c r="A7" s="63">
        <v>3</v>
      </c>
      <c r="B7" s="2">
        <v>3728</v>
      </c>
      <c r="C7" s="30">
        <v>45783</v>
      </c>
      <c r="D7" s="2" t="s">
        <v>62</v>
      </c>
      <c r="E7" s="2" t="s">
        <v>63</v>
      </c>
      <c r="F7" s="4" t="s">
        <v>35</v>
      </c>
      <c r="G7" s="23" t="s">
        <v>11</v>
      </c>
      <c r="H7" s="23" t="s">
        <v>19</v>
      </c>
      <c r="I7" s="20" t="s">
        <v>11</v>
      </c>
      <c r="J7" s="20" t="s">
        <v>11</v>
      </c>
      <c r="K7" s="20" t="s">
        <v>11</v>
      </c>
      <c r="L7" s="24" t="s">
        <v>11</v>
      </c>
      <c r="M7" s="21" t="str">
        <f t="shared" si="0"/>
        <v>ΟΚ</v>
      </c>
      <c r="N7" s="23"/>
      <c r="O7" s="23">
        <f t="shared" si="1"/>
        <v>0</v>
      </c>
      <c r="P7" s="23"/>
      <c r="Q7" s="23">
        <f t="shared" si="2"/>
        <v>0</v>
      </c>
      <c r="R7" s="65">
        <f t="shared" si="3"/>
        <v>0</v>
      </c>
    </row>
    <row r="8" spans="1:38" s="19" customFormat="1" ht="30" x14ac:dyDescent="0.25">
      <c r="A8" s="63">
        <v>3</v>
      </c>
      <c r="B8" s="8">
        <v>3864</v>
      </c>
      <c r="C8" s="31">
        <v>45785</v>
      </c>
      <c r="D8" s="9" t="s">
        <v>51</v>
      </c>
      <c r="E8" s="9" t="s">
        <v>52</v>
      </c>
      <c r="F8" s="10" t="s">
        <v>58</v>
      </c>
      <c r="G8" s="23" t="s">
        <v>11</v>
      </c>
      <c r="H8" s="23" t="s">
        <v>19</v>
      </c>
      <c r="I8" s="20" t="s">
        <v>11</v>
      </c>
      <c r="J8" s="20" t="s">
        <v>11</v>
      </c>
      <c r="K8" s="20" t="s">
        <v>11</v>
      </c>
      <c r="L8" s="24" t="s">
        <v>11</v>
      </c>
      <c r="M8" s="21" t="str">
        <f t="shared" si="0"/>
        <v>ΟΚ</v>
      </c>
      <c r="N8" s="23"/>
      <c r="O8" s="23">
        <f t="shared" si="1"/>
        <v>0</v>
      </c>
      <c r="P8" s="23"/>
      <c r="Q8" s="23">
        <f t="shared" si="2"/>
        <v>0</v>
      </c>
      <c r="R8" s="65">
        <f t="shared" si="3"/>
        <v>0</v>
      </c>
    </row>
    <row r="9" spans="1:38" s="19" customFormat="1" ht="15.75" thickBot="1" x14ac:dyDescent="0.3">
      <c r="A9" s="36">
        <v>3</v>
      </c>
      <c r="B9" s="45">
        <v>3865</v>
      </c>
      <c r="C9" s="46">
        <v>45785</v>
      </c>
      <c r="D9" s="45" t="s">
        <v>71</v>
      </c>
      <c r="E9" s="45" t="s">
        <v>72</v>
      </c>
      <c r="F9" s="47" t="s">
        <v>35</v>
      </c>
      <c r="G9" s="48" t="s">
        <v>11</v>
      </c>
      <c r="H9" s="48" t="s">
        <v>19</v>
      </c>
      <c r="I9" s="38" t="s">
        <v>11</v>
      </c>
      <c r="J9" s="38" t="s">
        <v>11</v>
      </c>
      <c r="K9" s="38" t="s">
        <v>11</v>
      </c>
      <c r="L9" s="49" t="s">
        <v>11</v>
      </c>
      <c r="M9" s="50" t="str">
        <f t="shared" si="0"/>
        <v>ΟΚ</v>
      </c>
      <c r="N9" s="48"/>
      <c r="O9" s="48">
        <f t="shared" si="1"/>
        <v>0</v>
      </c>
      <c r="P9" s="48"/>
      <c r="Q9" s="48">
        <f t="shared" si="2"/>
        <v>0</v>
      </c>
      <c r="R9" s="66">
        <f t="shared" si="3"/>
        <v>0</v>
      </c>
    </row>
  </sheetData>
  <sheetProtection algorithmName="SHA-512" hashValue="uyuzo2UuVHKuy8ver4RxhHf2Lfi1/YC5GIYNbFdDr0BKr7K70nouOrNElvProOUTzSe0YG+A7CAhiYidg6kWEg==" saltValue="Jmz+hrEE/spVqKbvx/7DO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5:R9">
    <sortCondition descending="1" ref="R5:R9"/>
  </sortState>
  <mergeCells count="4">
    <mergeCell ref="A1:F1"/>
    <mergeCell ref="A3:F3"/>
    <mergeCell ref="G3:L3"/>
    <mergeCell ref="N3:Q3"/>
  </mergeCells>
  <dataValidations count="4">
    <dataValidation type="list" allowBlank="1" showInputMessage="1" showErrorMessage="1" sqref="P5:P9" xr:uid="{19D7F39B-9A4B-42A3-8F81-AFF762A637F4}">
      <formula1>$AL$1:$AL$3</formula1>
    </dataValidation>
    <dataValidation type="list" allowBlank="1" showInputMessage="1" showErrorMessage="1" sqref="I5:L9 G5:G9" xr:uid="{E81AB875-9431-4962-BC6E-4766693A45B7}">
      <formula1>$AK$1:$AK$2</formula1>
    </dataValidation>
    <dataValidation type="whole" allowBlank="1" showInputMessage="1" showErrorMessage="1" errorTitle="ΠΡΟΣΟΧΗ!" error="ΕΩΣ 84 ΜΗΝΕΣ" sqref="N5:N9" xr:uid="{4FCD3AE5-19E3-4BB2-B2EC-E5DC5C1A985D}">
      <formula1>0</formula1>
      <formula2>84</formula2>
    </dataValidation>
    <dataValidation type="list" allowBlank="1" showInputMessage="1" showErrorMessage="1" sqref="H5:H9" xr:uid="{92DC5531-4CB3-43AC-B3AD-87E89A155047}">
      <formula1>$AJ$1:$AJ$8</formula1>
    </dataValidation>
  </dataValidations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5F0A5-03B1-4036-A2F7-A780DF1BF1C2}">
  <sheetPr>
    <pageSetUpPr fitToPage="1"/>
  </sheetPr>
  <dimension ref="A1:AI9"/>
  <sheetViews>
    <sheetView workbookViewId="0">
      <selection activeCell="Q21" sqref="Q21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19.140625" style="1" customWidth="1"/>
    <col min="5" max="5" width="26.28515625" style="1" bestFit="1" customWidth="1"/>
    <col min="6" max="6" width="20.28515625" style="1" customWidth="1"/>
    <col min="7" max="7" width="31.5703125" style="1" hidden="1" customWidth="1"/>
    <col min="8" max="8" width="13.28515625" style="1" hidden="1" customWidth="1"/>
    <col min="9" max="11" width="14.42578125" style="1" hidden="1" customWidth="1"/>
    <col min="12" max="12" width="14.28515625" style="1" hidden="1" customWidth="1"/>
    <col min="13" max="13" width="28.140625" style="1" hidden="1" customWidth="1"/>
    <col min="14" max="14" width="23" style="1" hidden="1" customWidth="1"/>
    <col min="15" max="15" width="11.5703125" style="1" hidden="1" customWidth="1"/>
    <col min="16" max="16" width="15" style="1" hidden="1" customWidth="1"/>
    <col min="17" max="17" width="10.85546875" style="1" customWidth="1"/>
    <col min="18" max="32" width="9.140625" style="1"/>
    <col min="33" max="33" width="11.140625" style="1" customWidth="1"/>
    <col min="34" max="34" width="9.140625" style="1"/>
    <col min="35" max="35" width="10.5703125" style="1" customWidth="1"/>
    <col min="36" max="16384" width="9.140625" style="1"/>
  </cols>
  <sheetData>
    <row r="1" spans="1:35" ht="62.25" customHeight="1" thickBot="1" x14ac:dyDescent="0.3">
      <c r="A1" s="84" t="s">
        <v>93</v>
      </c>
      <c r="B1" s="79"/>
      <c r="C1" s="79"/>
      <c r="D1" s="79"/>
      <c r="E1" s="79"/>
      <c r="F1" s="79"/>
      <c r="G1" s="39"/>
      <c r="H1" s="40"/>
      <c r="I1" s="40"/>
      <c r="J1" s="40"/>
      <c r="K1" s="40"/>
      <c r="L1" s="40"/>
      <c r="M1" s="40"/>
      <c r="N1" s="40"/>
      <c r="O1" s="40"/>
      <c r="P1" s="40"/>
      <c r="Q1" s="41"/>
      <c r="AG1" s="1" t="s">
        <v>19</v>
      </c>
      <c r="AH1" s="1" t="s">
        <v>11</v>
      </c>
      <c r="AI1" s="1" t="s">
        <v>12</v>
      </c>
    </row>
    <row r="2" spans="1:35" ht="22.5" customHeight="1" x14ac:dyDescent="0.25">
      <c r="A2" s="78" t="s">
        <v>94</v>
      </c>
      <c r="B2" s="79"/>
      <c r="C2" s="79"/>
      <c r="D2" s="79"/>
      <c r="E2" s="79"/>
      <c r="F2" s="79"/>
      <c r="G2" s="39"/>
      <c r="H2" s="40"/>
      <c r="I2" s="40"/>
      <c r="J2" s="40"/>
      <c r="K2" s="40"/>
      <c r="L2" s="40"/>
      <c r="M2" s="40"/>
      <c r="N2" s="40"/>
      <c r="O2" s="40"/>
      <c r="P2" s="40"/>
      <c r="Q2" s="41"/>
    </row>
    <row r="3" spans="1:35" ht="15.75" x14ac:dyDescent="0.25">
      <c r="A3" s="80" t="s">
        <v>95</v>
      </c>
      <c r="B3" s="81"/>
      <c r="C3" s="81"/>
      <c r="D3" s="81"/>
      <c r="E3" s="81"/>
      <c r="F3" s="81"/>
      <c r="Q3" s="42"/>
    </row>
    <row r="4" spans="1:35" s="12" customFormat="1" ht="66" customHeight="1" x14ac:dyDescent="0.25">
      <c r="A4" s="34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10" t="s">
        <v>18</v>
      </c>
      <c r="G4" s="11" t="s">
        <v>24</v>
      </c>
      <c r="H4" s="11" t="s">
        <v>16</v>
      </c>
      <c r="I4" s="27" t="s">
        <v>46</v>
      </c>
      <c r="J4" s="27" t="s">
        <v>41</v>
      </c>
      <c r="K4" s="10" t="s">
        <v>10</v>
      </c>
      <c r="L4" s="17"/>
      <c r="M4" s="11" t="s">
        <v>17</v>
      </c>
      <c r="N4" s="8" t="s">
        <v>9</v>
      </c>
      <c r="O4" s="25" t="s">
        <v>28</v>
      </c>
      <c r="P4" s="8" t="s">
        <v>9</v>
      </c>
      <c r="Q4" s="43" t="s">
        <v>3</v>
      </c>
      <c r="AH4" s="1" t="s">
        <v>20</v>
      </c>
    </row>
    <row r="5" spans="1:35" ht="30" x14ac:dyDescent="0.25">
      <c r="A5" s="35">
        <v>1</v>
      </c>
      <c r="B5" s="26" t="s">
        <v>74</v>
      </c>
      <c r="C5" s="28" t="s">
        <v>73</v>
      </c>
      <c r="D5" s="3" t="s">
        <v>47</v>
      </c>
      <c r="E5" s="3" t="s">
        <v>48</v>
      </c>
      <c r="F5" s="4" t="s">
        <v>35</v>
      </c>
      <c r="G5" s="5" t="s">
        <v>11</v>
      </c>
      <c r="H5" s="14" t="s">
        <v>19</v>
      </c>
      <c r="I5" s="5" t="s">
        <v>11</v>
      </c>
      <c r="J5" s="5" t="s">
        <v>11</v>
      </c>
      <c r="K5" s="2" t="s">
        <v>11</v>
      </c>
      <c r="L5" s="15" t="str">
        <f>IF(AND(G5="ΝΑΙ",K5="ΝΑΙ"),"ΟΚ","ΑΠΟΡΡΙΠΤΕΤΑΙ")</f>
        <v>ΟΚ</v>
      </c>
      <c r="M5" s="5">
        <v>74</v>
      </c>
      <c r="N5" s="5">
        <f t="shared" ref="N5" si="0">M5*7</f>
        <v>518</v>
      </c>
      <c r="O5" s="5" t="s">
        <v>12</v>
      </c>
      <c r="P5" s="5">
        <f t="shared" ref="P5" si="1">IF(O5="ΑΡΙΣΤΗ",100,IF(O5="ΠΟΛΥ ΚΑΛΗ",50,IF(O5="ΚΑΛΗ",30,)))</f>
        <v>100</v>
      </c>
      <c r="Q5" s="44">
        <f t="shared" ref="Q5" si="2">N5+P5</f>
        <v>618</v>
      </c>
    </row>
    <row r="6" spans="1:35" ht="30" customHeight="1" x14ac:dyDescent="0.25">
      <c r="A6" s="82" t="s">
        <v>96</v>
      </c>
      <c r="B6" s="83"/>
      <c r="C6" s="83"/>
      <c r="D6" s="83"/>
      <c r="E6" s="83"/>
      <c r="F6" s="83"/>
      <c r="Q6" s="42"/>
    </row>
    <row r="7" spans="1:35" s="12" customFormat="1" ht="105" x14ac:dyDescent="0.25">
      <c r="A7" s="34" t="s">
        <v>4</v>
      </c>
      <c r="B7" s="8" t="s">
        <v>5</v>
      </c>
      <c r="C7" s="9" t="s">
        <v>6</v>
      </c>
      <c r="D7" s="9" t="s">
        <v>7</v>
      </c>
      <c r="E7" s="9" t="s">
        <v>8</v>
      </c>
      <c r="F7" s="10" t="s">
        <v>18</v>
      </c>
      <c r="G7" s="11" t="s">
        <v>25</v>
      </c>
      <c r="H7" s="11" t="s">
        <v>16</v>
      </c>
      <c r="I7" s="11" t="s">
        <v>45</v>
      </c>
      <c r="J7" s="11" t="s">
        <v>44</v>
      </c>
      <c r="K7" s="8" t="s">
        <v>27</v>
      </c>
      <c r="L7" s="8" t="s">
        <v>26</v>
      </c>
      <c r="M7" s="17"/>
      <c r="N7" s="11" t="s">
        <v>17</v>
      </c>
      <c r="O7" s="8" t="s">
        <v>9</v>
      </c>
      <c r="P7" s="25" t="s">
        <v>28</v>
      </c>
      <c r="Q7" s="10" t="s">
        <v>9</v>
      </c>
      <c r="AI7" s="19" t="s">
        <v>20</v>
      </c>
    </row>
    <row r="8" spans="1:35" x14ac:dyDescent="0.25">
      <c r="A8" s="35">
        <v>1</v>
      </c>
      <c r="B8" s="2">
        <v>4034</v>
      </c>
      <c r="C8" s="13">
        <v>45789</v>
      </c>
      <c r="D8" s="3" t="s">
        <v>39</v>
      </c>
      <c r="E8" s="3" t="s">
        <v>84</v>
      </c>
      <c r="F8" s="4" t="s">
        <v>35</v>
      </c>
      <c r="G8" s="5" t="s">
        <v>11</v>
      </c>
      <c r="H8" s="14" t="s">
        <v>20</v>
      </c>
      <c r="I8" s="5" t="s">
        <v>11</v>
      </c>
      <c r="J8" s="5" t="s">
        <v>11</v>
      </c>
      <c r="K8" s="2"/>
      <c r="L8" s="15" t="s">
        <v>38</v>
      </c>
      <c r="M8" s="5"/>
      <c r="N8" s="5">
        <f t="shared" ref="N8" si="3">M8*7</f>
        <v>0</v>
      </c>
      <c r="O8" s="5" t="s">
        <v>15</v>
      </c>
      <c r="P8" s="5">
        <f t="shared" ref="P8" si="4">IF(O8="ΑΡΙΣΤΗ",100,IF(O8="ΠΟΛΥ ΚΑΛΗ",50,IF(O8="ΚΑΛΗ",30,)))</f>
        <v>30</v>
      </c>
      <c r="Q8" s="44">
        <f t="shared" ref="Q8" si="5">N8+P8</f>
        <v>30</v>
      </c>
    </row>
    <row r="9" spans="1:35" x14ac:dyDescent="0.25">
      <c r="A9" s="53"/>
      <c r="B9" s="54"/>
      <c r="C9" s="54"/>
      <c r="D9" s="54"/>
      <c r="E9" s="54"/>
      <c r="F9" s="54"/>
    </row>
  </sheetData>
  <sheetProtection algorithmName="SHA-512" hashValue="7ippZk+DqqQL3WYkXUn5jBXLNjrBGT0a1RlEAp0+IDmNAVTWM2km1v+nd4J13e6PhNHNzP3E2cpURKIKlTK64Q==" saltValue="oKhrcSPuFJTjQrop/Yo3Vw==" spinCount="100000" sheet="1" formatCells="0" formatColumns="0" formatRows="0" insertColumns="0" insertRows="0" insertHyperlinks="0" deleteColumns="0" deleteRows="0" sort="0" autoFilter="0" pivotTables="0"/>
  <mergeCells count="4">
    <mergeCell ref="A2:F2"/>
    <mergeCell ref="A3:F3"/>
    <mergeCell ref="A6:F6"/>
    <mergeCell ref="A1:F1"/>
  </mergeCells>
  <dataValidations count="10">
    <dataValidation type="whole" allowBlank="1" showInputMessage="1" showErrorMessage="1" errorTitle="ΠΡΟΣΟΧΗ!" error="ΕΩΣ 84 ΜΗΝΕΣ" sqref="N6 N3 M5 M8" xr:uid="{2B89E0ED-612C-4AA1-A2B5-82CB720D6139}">
      <formula1>1</formula1>
      <formula2>84</formula2>
    </dataValidation>
    <dataValidation type="list" allowBlank="1" showInputMessage="1" showErrorMessage="1" sqref="H6 H3 J3:L3 J6:L6" xr:uid="{7A705214-265B-432A-B5DC-FBEE48FED499}">
      <formula1>$AG$1:$AG$1</formula1>
    </dataValidation>
    <dataValidation type="list" allowBlank="1" showInputMessage="1" showErrorMessage="1" sqref="P6 P3" xr:uid="{33182900-930E-4812-9D71-E78A8DB3D87B}">
      <formula1>$AH$1:$AH$1</formula1>
    </dataValidation>
    <dataValidation type="list" allowBlank="1" showInputMessage="1" showErrorMessage="1" sqref="I5:K5 G5" xr:uid="{DAD51703-FBEA-4C32-AD2D-736B8707D6BC}">
      <formula1>$AI$1:$AI$1</formula1>
    </dataValidation>
    <dataValidation type="list" allowBlank="1" showInputMessage="1" showErrorMessage="1" sqref="O5" xr:uid="{36AC3519-5819-47C8-87D1-C3F0914A5681}">
      <formula1>$AJ$1:$AJ$1</formula1>
    </dataValidation>
    <dataValidation type="list" allowBlank="1" showInputMessage="1" showErrorMessage="1" sqref="I8:K8 G8" xr:uid="{F4B7E9E6-95D6-473F-AC5E-7EF41DF8B31F}">
      <formula1>$AJ$1:$AJ$2</formula1>
    </dataValidation>
    <dataValidation type="list" allowBlank="1" showInputMessage="1" showErrorMessage="1" sqref="O8" xr:uid="{D6CC3E9E-C08D-42F6-9808-BF0DE0A2660B}">
      <formula1>$AK$1:$AK$3</formula1>
    </dataValidation>
    <dataValidation type="list" allowBlank="1" showInputMessage="1" showErrorMessage="1" sqref="H5" xr:uid="{4BB8E2F7-638B-4537-BACB-8E042EC63B3F}">
      <formula1>$AH$1:$AH$8</formula1>
    </dataValidation>
    <dataValidation type="list" allowBlank="1" showInputMessage="1" showErrorMessage="1" sqref="I3 I6" xr:uid="{DBEA8A91-926F-4A5F-84EA-BC2CD957938C}">
      <formula1>$AF$1:$AF$17</formula1>
    </dataValidation>
    <dataValidation type="list" allowBlank="1" showInputMessage="1" showErrorMessage="1" sqref="H8" xr:uid="{8F39D607-E8BF-42C8-B368-4A2FEDC5519D}">
      <formula1>$AI$1:$AI$8</formula1>
    </dataValidation>
  </dataValidation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4</vt:i4>
      </vt:variant>
    </vt:vector>
  </HeadingPairs>
  <TitlesOfParts>
    <vt:vector size="8" baseType="lpstr">
      <vt:lpstr>ΑΠΟΡΡΙΠΤΕΟΙ</vt:lpstr>
      <vt:lpstr>ΚΑΤΑΤΑΞΗΣ ΔΙΕΡΜΗΝΕΙΣ</vt:lpstr>
      <vt:lpstr>ΚΑΤΑΤΑΞΗΣ ΔΙΑΠΟΛΙΤ ΜΕΣ</vt:lpstr>
      <vt:lpstr>ΠΡΟΣΛΗΠΤΕΩΝ ΤΑΥΡΟΥ</vt:lpstr>
      <vt:lpstr>ΑΠΟΡΡΙΠΤΕΟΙ!Print_Area</vt:lpstr>
      <vt:lpstr>'ΚΑΤΑΤΑΞΗΣ ΔΙΑΠΟΛΙΤ ΜΕΣ'!Print_Area</vt:lpstr>
      <vt:lpstr>'ΚΑΤΑΤΑΞΗΣ ΔΙΕΡΜΗΝΕΙΣ'!Print_Area</vt:lpstr>
      <vt:lpstr>'ΠΡΟΣΛΗΠΤΕΩΝ ΤΑΥΡΟΥ'!Print_Area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Eleni-Isidora Skandali</dc:creator>
  <cp:lastModifiedBy>Evangelia Kefala</cp:lastModifiedBy>
  <cp:lastPrinted>2025-05-22T05:50:41Z</cp:lastPrinted>
  <dcterms:created xsi:type="dcterms:W3CDTF">2020-01-14T07:39:40Z</dcterms:created>
  <dcterms:modified xsi:type="dcterms:W3CDTF">2025-06-12T08:39:16Z</dcterms:modified>
</cp:coreProperties>
</file>