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kefala\Desktop\it\site aemy\αναρτημένα από μένα\2025\30.5\"/>
    </mc:Choice>
  </mc:AlternateContent>
  <xr:revisionPtr revIDLastSave="0" documentId="13_ncr:1_{E5CE301B-4F76-4D59-830F-FE89B2B5BED5}" xr6:coauthVersionLast="47" xr6:coauthVersionMax="47" xr10:uidLastSave="{00000000-0000-0000-0000-000000000000}"/>
  <workbookProtection workbookAlgorithmName="SHA-512" workbookHashValue="VMbsp8iq1JUbGlya0IAbld1++prDoS2dwMZyTEGXYum2m1ljVVKGayn/9RGEtn/aFZrA3CFBYKL3E5Bx0WPmmg==" workbookSaltValue="NAllk0YMPU3xfGVxIcX7UQ==" workbookSpinCount="100000" lockStructure="1"/>
  <bookViews>
    <workbookView xWindow="-120" yWindow="-120" windowWidth="29040" windowHeight="15720" xr2:uid="{0497CAF8-C219-4FF6-B716-BD7AFB521E8A}"/>
  </bookViews>
  <sheets>
    <sheet name="ΑΠΟΡΡΙΠΤΕΟΙ" sheetId="8" r:id="rId1"/>
    <sheet name="ΚΑΤΑΤΑΞΗΣ ΔΙΕΡΜΗΝΕΙΣ" sheetId="6" r:id="rId2"/>
    <sheet name="ΚΑΤΑΤΑΞΗΣ ΔΙΑΠΟΛΙΤ ΜΕΣ" sheetId="7" r:id="rId3"/>
    <sheet name="ΠΡΟΣΛΗΠΤΕΩΝ" sheetId="10" r:id="rId4"/>
  </sheets>
  <definedNames>
    <definedName name="_xlnm._FilterDatabase" localSheetId="2" hidden="1">'ΚΑΤΑΤΑΞΗΣ ΔΙΑΠΟΛΙΤ ΜΕΣ'!$A$4:$R$10</definedName>
    <definedName name="_xlnm._FilterDatabase" localSheetId="1" hidden="1">'ΚΑΤΑΤΑΞΗΣ ΔΙΕΡΜΗΝΕΙΣ'!$A$4:$Q$20</definedName>
    <definedName name="_xlnm.Print_Area" localSheetId="0">ΑΠΟΡΡΙΠΤΕΟΙ!$A$1:$G$9</definedName>
    <definedName name="_xlnm.Print_Area" localSheetId="2">'ΚΑΤΑΤΑΞΗΣ ΔΙΑΠΟΛΙΤ ΜΕΣ'!$A$1:$R$11</definedName>
    <definedName name="_xlnm.Print_Area" localSheetId="1">'ΚΑΤΑΤΑΞΗΣ ΔΙΕΡΜΗΝΕΙΣ'!$A$1:$Q$21</definedName>
    <definedName name="_xlnm.Print_Area" localSheetId="3">ΠΡΟΣΛΗΠΤΕΩΝ!$A$1:$Q$37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0" l="1"/>
  <c r="N34" i="10"/>
  <c r="L34" i="10"/>
  <c r="N26" i="10"/>
  <c r="P26" i="10"/>
  <c r="P30" i="10"/>
  <c r="N30" i="10"/>
  <c r="L30" i="10"/>
  <c r="Q19" i="10"/>
  <c r="O19" i="10"/>
  <c r="M19" i="10"/>
  <c r="P16" i="10"/>
  <c r="N16" i="10"/>
  <c r="L16" i="10"/>
  <c r="Q12" i="10"/>
  <c r="O12" i="10"/>
  <c r="M12" i="10"/>
  <c r="P9" i="10"/>
  <c r="N9" i="10"/>
  <c r="L9" i="10"/>
  <c r="P6" i="10"/>
  <c r="N6" i="10"/>
  <c r="L6" i="10"/>
  <c r="P5" i="10"/>
  <c r="N5" i="10"/>
  <c r="L5" i="10"/>
  <c r="Q6" i="7"/>
  <c r="O6" i="7"/>
  <c r="M6" i="7"/>
  <c r="P15" i="6"/>
  <c r="N15" i="6"/>
  <c r="P8" i="6"/>
  <c r="N8" i="6"/>
  <c r="L8" i="6"/>
  <c r="M7" i="7"/>
  <c r="N11" i="6"/>
  <c r="P20" i="6"/>
  <c r="N20" i="6"/>
  <c r="L20" i="6"/>
  <c r="P17" i="6"/>
  <c r="N17" i="6"/>
  <c r="P7" i="6"/>
  <c r="N7" i="6"/>
  <c r="P18" i="6"/>
  <c r="N18" i="6"/>
  <c r="P5" i="6"/>
  <c r="N5" i="6"/>
  <c r="L5" i="6"/>
  <c r="P10" i="6"/>
  <c r="N10" i="6"/>
  <c r="P9" i="6"/>
  <c r="N9" i="6"/>
  <c r="L9" i="6"/>
  <c r="P14" i="6"/>
  <c r="P11" i="6"/>
  <c r="L11" i="6"/>
  <c r="L12" i="6"/>
  <c r="L6" i="6"/>
  <c r="Q7" i="7"/>
  <c r="O7" i="7"/>
  <c r="Q5" i="7"/>
  <c r="O5" i="7"/>
  <c r="M5" i="7"/>
  <c r="Q10" i="7"/>
  <c r="O10" i="7"/>
  <c r="M10" i="7"/>
  <c r="Q9" i="7"/>
  <c r="O9" i="7"/>
  <c r="M9" i="7"/>
  <c r="Q8" i="7"/>
  <c r="O8" i="7"/>
  <c r="M8" i="7"/>
  <c r="L13" i="6"/>
  <c r="P19" i="6"/>
  <c r="N19" i="6"/>
  <c r="P13" i="6"/>
  <c r="N13" i="6"/>
  <c r="P6" i="6"/>
  <c r="N6" i="6"/>
  <c r="P12" i="6"/>
  <c r="N12" i="6"/>
  <c r="P16" i="6"/>
  <c r="N16" i="6"/>
  <c r="L16" i="6"/>
  <c r="Q26" i="10" l="1"/>
  <c r="Q34" i="10"/>
  <c r="Q30" i="10"/>
  <c r="Q16" i="10"/>
  <c r="Q9" i="10"/>
  <c r="Q6" i="10"/>
  <c r="Q5" i="10"/>
  <c r="R6" i="7"/>
  <c r="Q7" i="6"/>
  <c r="Q8" i="6"/>
  <c r="Q15" i="6"/>
  <c r="Q17" i="6"/>
  <c r="Q20" i="6"/>
  <c r="R10" i="7"/>
  <c r="Q18" i="6"/>
  <c r="R8" i="7"/>
  <c r="R9" i="7"/>
  <c r="R5" i="7"/>
  <c r="Q9" i="6"/>
  <c r="Q5" i="6"/>
  <c r="Q10" i="6"/>
  <c r="Q13" i="6"/>
  <c r="Q14" i="6"/>
  <c r="Q11" i="6"/>
  <c r="Q6" i="6"/>
  <c r="Q12" i="6"/>
  <c r="Q16" i="6"/>
  <c r="R7" i="7"/>
  <c r="Q19" i="6"/>
</calcChain>
</file>

<file path=xl/sharedStrings.xml><?xml version="1.0" encoding="utf-8"?>
<sst xmlns="http://schemas.openxmlformats.org/spreadsheetml/2006/main" count="538" uniqueCount="125">
  <si>
    <t>ΣΤΟΙΧΕΙΑ ΥΠΟΨΗΦΙΟΥ</t>
  </si>
  <si>
    <t>ΤΥΠΙΚΑ ΠΡΟΣΟΝΤΑ</t>
  </si>
  <si>
    <t>ΠΡΟΣΘΕΤΑ-ΣΥΝΕΚΤΙΜΩΜΕΝΑ ΠΡΟΣΟΝΤΑ</t>
  </si>
  <si>
    <t>ΣΥΝΟΛΟ ΜΟΡΙΩΝ</t>
  </si>
  <si>
    <t>Α/Α</t>
  </si>
  <si>
    <t>ΑΡΙΘΜΟΣ ΠΡΩΤ. ΑΙΤΗΣΗΣ</t>
  </si>
  <si>
    <t>ΗΜΕΡΟΜΗΝΙΑ</t>
  </si>
  <si>
    <t>ΕΠΩΝΥΜΟ</t>
  </si>
  <si>
    <t>ΟΝΟΜΑ</t>
  </si>
  <si>
    <t>ΜΟΡΙΑ</t>
  </si>
  <si>
    <t>ΕΚΠΛΗΡΩΣΗ ΣΤΡΑΤΙΩΤΙΚΩΝ ΥΠΟΧΡΕΩΣΕΩΝ</t>
  </si>
  <si>
    <t>ΝΑΙ</t>
  </si>
  <si>
    <t>ΑΡΙΣΤΗ</t>
  </si>
  <si>
    <t>ΌΧΙ</t>
  </si>
  <si>
    <t>ΠΟΛΥ ΚΑΛΗ</t>
  </si>
  <si>
    <t>ΚΑΛΗ</t>
  </si>
  <si>
    <t>ΓΛΩΣΣΑ</t>
  </si>
  <si>
    <t>ΕΜΠΕΙΡΙΑ ΣΤΗΝ ΕΙΔΙΚΟΤΗΤΑ ΑΠΟΚΛΕΙΣΤΙΚΑ ΣΕ ΠΛΗΘΥΣΜΟ ΠΡΟΣΦΥΓΩΝ Ή ΜΕΤΑΝΑΣΤΩΝ (έως και 84 μήνες)</t>
  </si>
  <si>
    <t>ΠΡΟ-ΑΝΑΧΩΡΗΣΙΑΚΟ ΚΕΝΤΡΟ ΕΠΙΛΟΓΗΣ</t>
  </si>
  <si>
    <t>ΑΡΑΒΙΚΑ</t>
  </si>
  <si>
    <t>ΟΥΡΝΤΟΥ</t>
  </si>
  <si>
    <t>ΜΠΕΝΓΚΑΛΙ</t>
  </si>
  <si>
    <t>ΠΑΣΤΟΥΝ</t>
  </si>
  <si>
    <t>ΝΤΑΡΙ</t>
  </si>
  <si>
    <t>ΦΑΡΣΙ</t>
  </si>
  <si>
    <t>ΤΙΤΛΟΣ ΣΠΟΥΔΩΝ</t>
  </si>
  <si>
    <t>ΓΝΩΣΗ ΑΠΑΙΤΟΥΜΕΝΗΣ ΓΛΩΣΣΑΣ</t>
  </si>
  <si>
    <t>ΑΔΕΙΑ ΕΡΓΑΣΙΑΣ ΠΛΗΡΟΥΣ ΑΠΑΣΧΟΛΗΣΗΣ ΣΕ ΙΣΧΥ</t>
  </si>
  <si>
    <t>ΓΝΩΣΗ ΕΛΛΗΝΙΚΗΣ ΓΛΩΣΣΑΣ</t>
  </si>
  <si>
    <t>ΓΝΩΣΗ ΑΓΓΛΙΚΗΣ ΓΛΩΣΣΑΣ</t>
  </si>
  <si>
    <t>ΜΠΟΥΛΟΣ</t>
  </si>
  <si>
    <t>ΓΕΩΡΓΙΑ</t>
  </si>
  <si>
    <t>ΤΟΥΡΚΙΚΑ</t>
  </si>
  <si>
    <t>ΣΟΛΙΜΑΝ</t>
  </si>
  <si>
    <t>ΦΑΙΕΖ</t>
  </si>
  <si>
    <t>MOSAVI</t>
  </si>
  <si>
    <t>ΤΑΥΡΟΣ</t>
  </si>
  <si>
    <t>ΣΟΥΛΤΑΡΗ</t>
  </si>
  <si>
    <t>ΒΙΚΤΩΡΙΑ</t>
  </si>
  <si>
    <t>ΟΚ</t>
  </si>
  <si>
    <t>ΜΑΛΙΚ</t>
  </si>
  <si>
    <t>ΙΝΑΜ</t>
  </si>
  <si>
    <t>ΥΠΕΥΘΥΝΗ ΔΗΛΩΣΗ</t>
  </si>
  <si>
    <t>ΛΑΜΠΙΕΝΤ</t>
  </si>
  <si>
    <t>ΜΟΥΣΤΑΦΑ</t>
  </si>
  <si>
    <t>ΥΠΕΥΘΥΝΗ ΔΗΛΩΣΗ ΠΕΡΙ ΜΗ ΚΑΤΟΧΗΣ ΑΔΤ</t>
  </si>
  <si>
    <t>ΥΠΕΥΘΥΝΗ ΔΗΛΩΣΗ ΠΕΡΙ ΑΛΗΘΩΝ ΣΤΟΙΧΕΙΩΝ</t>
  </si>
  <si>
    <t>ΚΑΤΟΧΟΣ ΑΔΤ</t>
  </si>
  <si>
    <t>ΜΟΥΤΡΑΝ</t>
  </si>
  <si>
    <t>ΗΛΙΑΣ</t>
  </si>
  <si>
    <t>LABIED</t>
  </si>
  <si>
    <t>SAID</t>
  </si>
  <si>
    <t>AL GHANIMI</t>
  </si>
  <si>
    <t>IBRAHIM JASIM MOHAMMED</t>
  </si>
  <si>
    <t>ΓΙΑΛΟΥΤΣ</t>
  </si>
  <si>
    <t>ΔΟΥΪΓΙΟΥ</t>
  </si>
  <si>
    <t>ΞΑΝΘΗ</t>
  </si>
  <si>
    <t>ΑΜΠΝΤΕΛ ΜΑΛΑΚ</t>
  </si>
  <si>
    <t>ΜΟΝΤΑΣΕΡ</t>
  </si>
  <si>
    <t>ΑΜΥΓΔΑΛΕΖΑ</t>
  </si>
  <si>
    <t>ΣΟΦΙΑΝΙΔΟΥ</t>
  </si>
  <si>
    <t>ΧΡΙΣΤΙΝΑ</t>
  </si>
  <si>
    <t>ΟΡΕΣΤΙΑΔΑ</t>
  </si>
  <si>
    <t>ABDELAZIZ</t>
  </si>
  <si>
    <t>MOHAMED</t>
  </si>
  <si>
    <t>ΣΟΥΣΟΥ</t>
  </si>
  <si>
    <t>ΟΥΪΝΤΑΤ</t>
  </si>
  <si>
    <t>ΦΑΡΜΑΚΗΣ</t>
  </si>
  <si>
    <t>ΘΡΑΣΥΒΟΥΛΟΣ</t>
  </si>
  <si>
    <t>ΡΙΖΓΚΑΛΑ</t>
  </si>
  <si>
    <t>ΙΜΑΝ</t>
  </si>
  <si>
    <t>ΔΡΑΜΑ</t>
  </si>
  <si>
    <t>LATAYF</t>
  </si>
  <si>
    <t>IBRAHYM</t>
  </si>
  <si>
    <t>8/5/2025
9/5/2025</t>
  </si>
  <si>
    <t>3868
3998</t>
  </si>
  <si>
    <t>ΜΠΟΥΝΤΟΥΚΙΔΟΥ</t>
  </si>
  <si>
    <t>ΧΡΥΣΑΝΘΗ</t>
  </si>
  <si>
    <t>13/5/2025 
(αποστολή 8/5/2025)</t>
  </si>
  <si>
    <t>ROHULA</t>
  </si>
  <si>
    <t>ΣΟΦΤΑ</t>
  </si>
  <si>
    <t>ΣΙΜΠΕΛ</t>
  </si>
  <si>
    <t>12/5/20285</t>
  </si>
  <si>
    <t>ΜΑΝΤΖΟΥΡΑΝΗ</t>
  </si>
  <si>
    <t>ΜΑΡΙΑ</t>
  </si>
  <si>
    <t>ΜΕΝΤΕΧΑ</t>
  </si>
  <si>
    <t>20/5/2025
(αποστολή 8/5/2025)</t>
  </si>
  <si>
    <t>MUHAMMAD</t>
  </si>
  <si>
    <t>FAWAD</t>
  </si>
  <si>
    <t>ΛΑΘΟΣ ΕΝΤΥΠΟ ΑΙΤΗΣΗΣ
ΔΕΝ ΠΡΟΚΥΠΤΕΙ Η ΟΜΙΛΟΥΣΑ ΓΛΩΣΣΑ
ΜΗ ΠΡΟΣΚΟΜΙΣΗ ΤΙΤΛΟΥ ΓΛΩΣΣΑΣ</t>
  </si>
  <si>
    <t>ΜΗ ΠΡΟΣΚΟΜΙΣΗ ΑΔΕΙΑΣ ΕΡΓΑΣΙΑΣ ΣΕ ΙΣΧΥ</t>
  </si>
  <si>
    <t>ΜΗ ΠΡΟΣΚΟΜΙΣΗ ΑΔΕΙΑΣ ΕΡΓΑΣΙΑΣ ΚΑΙ ΥΠΕΥΘΥΝΗΣ ΔΗΛΩΣΗΣ ΜΗ ΚΑΤΟΧΗΣ ΑΔΤ</t>
  </si>
  <si>
    <t>ΕΡΓΟ 4 - ΔΙΕΡΜΗΝΕΙΣ - ΔΙΑΠΟΛΙΤΙΣΜΙΚΟΙ ΜΕΣΟΛΑΒΗΤΕΣ
1. ΠΙΝΑΚΑΣ ΑΠΟΡΡΙΠΤΕΩΝ</t>
  </si>
  <si>
    <t>ΑΙΤΙΟΛΟΓΙΑ ΑΠΟΡΡΙΨΗΣ</t>
  </si>
  <si>
    <t>ΕΡΓΟ 4 - ΔΙΕΡΜΗΝΕΙΣ - ΔΙΑΠΟΛΙΤΙΣΜΙΚΟΙ ΜΕΣΟΛΑΒΗΤΕΣ
2Α. ΠΙΝΑΚΑΣ ΚΑΤΑΤΑΞΗΣ ΔΙΕΡΜΗΝΕΩΝ</t>
  </si>
  <si>
    <t>ΕΡΓΟ 4 - ΔΙΕΡΜΗΝΕΙΣ - ΔΙΑΠΟΛΙΤΙΣΜΙΚΟΙ ΜΕΣΟΛΑΒΗΤΕΣ
2Β. ΠΙΝΑΚΑΣ ΚΑΤΑΤΑΞΗΣ ΔΙΑΠΟΛΙΤΙΣΜΙΚΟΙ ΜΕΣΟΛΑΒΗΤΕΣ</t>
  </si>
  <si>
    <t>ΕΡΓΟ 4 - ΔΙΕΡΜΗΝΕΙΣ - ΔΙΑΠΟΛΙΤΙΣΜΙΚΟΙ ΜΕΣΟΛΑΒΗΤΕΣ
3. ΠΙΝΑΚΑΣ ΠΡΟΣΛΗΠΤΕΩΝ</t>
  </si>
  <si>
    <t>1) ΠΡΟΚΕΚΑ ΑΜΥΓΔΑΛΕΖΑΣ</t>
  </si>
  <si>
    <t>2) ΠΡΟΚΕΚΑ ΤΑΥΡΟΥ</t>
  </si>
  <si>
    <t>3) ΠΡΟΚΕΚΑ ΚΟΡΙΝΘΟΥ</t>
  </si>
  <si>
    <t>4) ΠΡΟΚΕΚΑ ΞΑΝΘΗΣ</t>
  </si>
  <si>
    <t>5) ΠΡΟΚΕΚΑ ΔΡΑΜΑΣ</t>
  </si>
  <si>
    <t>6) ΠΡΟΚΕΚΑ ΟΡΕΣΤΙΑΔΑ</t>
  </si>
  <si>
    <r>
      <t xml:space="preserve">β) 1 Διερμηνέας/Διαπολιτισμικός μεσολαβητής ΓΛΩΣΣΑ </t>
    </r>
    <r>
      <rPr>
        <b/>
        <sz val="11"/>
        <color theme="1"/>
        <rFont val="Calibri"/>
        <family val="2"/>
        <charset val="161"/>
        <scheme val="minor"/>
      </rPr>
      <t>ΟΥΡΝΤΟΥ</t>
    </r>
  </si>
  <si>
    <r>
      <t xml:space="preserve">γ) 1 Διερμηνέας/Διαπολιτισμικός μεσολαβητής ΓΛΩΣΣΑ </t>
    </r>
    <r>
      <rPr>
        <b/>
        <sz val="11"/>
        <color theme="1"/>
        <rFont val="Calibri"/>
        <family val="2"/>
        <charset val="161"/>
        <scheme val="minor"/>
      </rPr>
      <t>ΜΠΕΝΓΚΑΛΙ</t>
    </r>
    <r>
      <rPr>
        <sz val="11"/>
        <color theme="1"/>
        <rFont val="Calibri"/>
        <family val="2"/>
        <charset val="161"/>
        <scheme val="minor"/>
      </rPr>
      <t xml:space="preserve"> (ελλείψει αυτής </t>
    </r>
    <r>
      <rPr>
        <b/>
        <sz val="11"/>
        <color theme="1"/>
        <rFont val="Calibri"/>
        <family val="2"/>
        <charset val="161"/>
        <scheme val="minor"/>
      </rPr>
      <t>ΦΑΡΣΙ</t>
    </r>
    <r>
      <rPr>
        <sz val="11"/>
        <color theme="1"/>
        <rFont val="Calibri"/>
        <family val="2"/>
        <charset val="161"/>
        <scheme val="minor"/>
      </rPr>
      <t>)</t>
    </r>
  </si>
  <si>
    <r>
      <t xml:space="preserve">α) 1 Διερμηνέας/Διαπολιτισμικός μεσολαβητής ΓΛΩΣΣΑ </t>
    </r>
    <r>
      <rPr>
        <b/>
        <sz val="11"/>
        <color theme="1"/>
        <rFont val="Calibri"/>
        <family val="2"/>
        <charset val="161"/>
        <scheme val="minor"/>
      </rPr>
      <t>ΑΡΑΒΙΚΑ</t>
    </r>
  </si>
  <si>
    <r>
      <t xml:space="preserve">β) 1 Διερμηνέας/Διαπολιτισμικός μεσολαβητής ΓΛΩΣΣΑ </t>
    </r>
    <r>
      <rPr>
        <b/>
        <sz val="11"/>
        <color theme="1"/>
        <rFont val="Calibri"/>
        <family val="2"/>
        <charset val="161"/>
        <scheme val="minor"/>
      </rPr>
      <t>ΟΥΡΝΤΟΥ</t>
    </r>
    <r>
      <rPr>
        <sz val="11"/>
        <color theme="1"/>
        <rFont val="Calibri"/>
        <family val="2"/>
        <charset val="161"/>
        <scheme val="minor"/>
      </rPr>
      <t xml:space="preserve"> (ελλείψει αυτής ΜΠΕΝΓΚΑΛΙ, ελλείψει αυτής ΦΑΡΣΙ ή ΝΤΑΡΙ ή ΠΑΣΤΟΥΝ)</t>
    </r>
  </si>
  <si>
    <r>
      <t xml:space="preserve">α) 1 Διερμηνέας/Διαπολιτισμικός μεσολαβητής ΓΛΩΣΣΑ </t>
    </r>
    <r>
      <rPr>
        <b/>
        <sz val="11"/>
        <color theme="1"/>
        <rFont val="Calibri"/>
        <family val="2"/>
        <charset val="161"/>
        <scheme val="minor"/>
      </rPr>
      <t>ΟΥΡΝΤΟΥ</t>
    </r>
    <r>
      <rPr>
        <sz val="11"/>
        <color theme="1"/>
        <rFont val="Calibri"/>
        <family val="2"/>
        <charset val="161"/>
        <scheme val="minor"/>
      </rPr>
      <t xml:space="preserve"> (ελλείψει αυτής ΜΠΕΝΓΚΑΛΙ, ελλείψει αυτής ΑΡΑΒΙΚΑ)</t>
    </r>
  </si>
  <si>
    <r>
      <t xml:space="preserve">α) 1 Διερμηνέας/Διαπολιτισμικός μεσολαβητής ΓΛΩΣΣΑ </t>
    </r>
    <r>
      <rPr>
        <b/>
        <sz val="11"/>
        <color theme="1"/>
        <rFont val="Calibri"/>
        <family val="2"/>
        <charset val="161"/>
        <scheme val="minor"/>
      </rPr>
      <t>ΑΡΑΒΙΚΑ</t>
    </r>
    <r>
      <rPr>
        <sz val="11"/>
        <color theme="1"/>
        <rFont val="Calibri"/>
        <family val="2"/>
        <charset val="161"/>
        <scheme val="minor"/>
      </rPr>
      <t xml:space="preserve"> (ελλείψει αυτής ΤΟΥΡΚΙΚΑ, ελλείψει αυτής ΟΥΡΝΤΟΥ, ελλείψει αυτής ΦΑΡΣΙ ή ΝΤΑΡΙ ή ΠΑΣΤΟΥΝ )</t>
    </r>
  </si>
  <si>
    <r>
      <t xml:space="preserve">α) 1 Διερμηνέας/Διαπολιτισμικός μεσολαβητής ΓΛΩΣΣΑ </t>
    </r>
    <r>
      <rPr>
        <b/>
        <sz val="11"/>
        <color theme="1"/>
        <rFont val="Calibri"/>
        <family val="2"/>
        <charset val="161"/>
        <scheme val="minor"/>
      </rPr>
      <t>ΑΡΑΒΙΚΑ</t>
    </r>
    <r>
      <rPr>
        <sz val="11"/>
        <color theme="1"/>
        <rFont val="Calibri"/>
        <family val="2"/>
        <charset val="161"/>
        <scheme val="minor"/>
      </rPr>
      <t xml:space="preserve"> (ελλείψει αυτής ΟΥΡΝΤΟΥ, ελλείψει αυτής ΦΑΡΣΙ ή ΝΤΑΡΙ ή ΠΑΣΤΟΥΝ, ελλείψει αυτών ΚΟΥΡΔΙΚΑ )</t>
    </r>
  </si>
  <si>
    <r>
      <t xml:space="preserve">α) 1 Διερμηνέας/Διαπολιτισμικός μεσολαβητής ΓΛΩΣΣΑ </t>
    </r>
    <r>
      <rPr>
        <b/>
        <sz val="11"/>
        <color theme="1"/>
        <rFont val="Calibri"/>
        <family val="2"/>
        <charset val="161"/>
        <scheme val="minor"/>
      </rPr>
      <t>ΤΟΥΡΚΙΚΑ</t>
    </r>
  </si>
  <si>
    <r>
      <t xml:space="preserve">β) 1 Διερμηνέας/Διαπολιτισμικός μεσολαβητής ΓΛΩΣΣΑ </t>
    </r>
    <r>
      <rPr>
        <b/>
        <sz val="11"/>
        <color theme="1"/>
        <rFont val="Calibri"/>
        <family val="2"/>
        <charset val="161"/>
        <scheme val="minor"/>
      </rPr>
      <t>ΑΡΑΒΙΚΑ</t>
    </r>
    <r>
      <rPr>
        <sz val="11"/>
        <color theme="1"/>
        <rFont val="Calibri"/>
        <family val="2"/>
        <charset val="161"/>
        <scheme val="minor"/>
      </rPr>
      <t xml:space="preserve"> (ελλείψει αυτής ΚΟΥΡΔΙΚΑ, ελλείψει αυτής ΦΑΡΣΙ ή ΝΤΑΡΙ ή ΠΑΣΤΟΥΝ)</t>
    </r>
  </si>
  <si>
    <r>
      <t xml:space="preserve">α) 2 Διερμηνείς/Διαπολιτισμικοί μεσολαβητές ΓΛΩΣΣΑ </t>
    </r>
    <r>
      <rPr>
        <b/>
        <sz val="12"/>
        <color theme="1"/>
        <rFont val="Calibri"/>
        <family val="2"/>
        <charset val="161"/>
        <scheme val="minor"/>
      </rPr>
      <t>ΑΡΑΒΙΚΑ</t>
    </r>
  </si>
  <si>
    <t>ΚΕΝΗ ΠΡΟΣ ΕΠΑΝΑΠΡΟΣΚΛΗΣΗ</t>
  </si>
  <si>
    <t>A****</t>
  </si>
  <si>
    <t>M****</t>
  </si>
  <si>
    <t>N****</t>
  </si>
  <si>
    <t>E****</t>
  </si>
  <si>
    <t>S****</t>
  </si>
  <si>
    <t>Z****</t>
  </si>
  <si>
    <t>C****</t>
  </si>
  <si>
    <t>K****</t>
  </si>
  <si>
    <t>Σ****</t>
  </si>
  <si>
    <t>Ε****</t>
  </si>
  <si>
    <t>1. ΟΙΚΕΙΟΘΕΛΗΣ ΑΠΟΧΩΡΗΣΗ ΑΠΌ ΠΡΟΗΓΟΥΜΕΝΗ ΣΥΜΒΑΣΗ
2. ΑΝΥΠΟΓΡΑΦΗ ΑΙΤΗΣΗ ΥΠΟΨΗΦΙΟΤΗΤΑΣ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</si>
</sst>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1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23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22" xfId="0" applyFont="1" applyBorder="1" applyAlignment="1">
      <alignment horizontal="center"/>
    </xf>
    <xf numFmtId="14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3215-3F91-41CA-8516-B5C7A44A683B}">
  <sheetPr>
    <pageSetUpPr fitToPage="1"/>
  </sheetPr>
  <dimension ref="A1:AA9"/>
  <sheetViews>
    <sheetView tabSelected="1" workbookViewId="0">
      <selection activeCell="C7" sqref="C7"/>
    </sheetView>
  </sheetViews>
  <sheetFormatPr defaultColWidth="9.140625" defaultRowHeight="45.75" customHeight="1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19.140625" style="1" customWidth="1"/>
    <col min="5" max="5" width="26.28515625" style="1" bestFit="1" customWidth="1"/>
    <col min="6" max="6" width="20.28515625" style="1" customWidth="1"/>
    <col min="7" max="7" width="38.28515625" style="1" customWidth="1"/>
    <col min="8" max="8" width="11.28515625" style="1" customWidth="1"/>
    <col min="9" max="24" width="9.140625" style="1"/>
    <col min="25" max="25" width="11.140625" style="1" customWidth="1"/>
    <col min="26" max="26" width="9.140625" style="1"/>
    <col min="27" max="27" width="10.5703125" style="1" customWidth="1"/>
    <col min="28" max="16384" width="9.140625" style="1"/>
  </cols>
  <sheetData>
    <row r="1" spans="1:27" ht="45.75" customHeight="1" x14ac:dyDescent="0.25">
      <c r="A1" s="82" t="s">
        <v>92</v>
      </c>
      <c r="B1" s="82"/>
      <c r="C1" s="82"/>
      <c r="D1" s="82"/>
      <c r="E1" s="82"/>
      <c r="F1" s="82"/>
      <c r="G1" s="82"/>
      <c r="Y1" s="1" t="s">
        <v>19</v>
      </c>
      <c r="Z1" s="1" t="s">
        <v>11</v>
      </c>
      <c r="AA1" s="1" t="s">
        <v>12</v>
      </c>
    </row>
    <row r="2" spans="1:27" s="8" customFormat="1" ht="45.75" customHeight="1" x14ac:dyDescent="0.25">
      <c r="A2" s="83" t="s">
        <v>0</v>
      </c>
      <c r="B2" s="84"/>
      <c r="C2" s="84"/>
      <c r="D2" s="84"/>
      <c r="E2" s="84"/>
      <c r="F2" s="84"/>
      <c r="G2" s="7"/>
      <c r="Y2" s="1" t="s">
        <v>23</v>
      </c>
      <c r="AA2" s="1" t="s">
        <v>15</v>
      </c>
    </row>
    <row r="3" spans="1:27" s="13" customFormat="1" ht="45.75" customHeight="1" x14ac:dyDescent="0.2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18</v>
      </c>
      <c r="G3" s="9" t="s">
        <v>93</v>
      </c>
      <c r="Y3" s="1" t="s">
        <v>20</v>
      </c>
    </row>
    <row r="4" spans="1:27" ht="47.25" customHeight="1" x14ac:dyDescent="0.25">
      <c r="A4" s="2">
        <v>1</v>
      </c>
      <c r="B4" s="2">
        <v>3810</v>
      </c>
      <c r="C4" s="31">
        <v>45784</v>
      </c>
      <c r="D4" s="2" t="s">
        <v>114</v>
      </c>
      <c r="E4" s="2" t="s">
        <v>115</v>
      </c>
      <c r="F4" s="2" t="s">
        <v>59</v>
      </c>
      <c r="G4" s="27" t="s">
        <v>89</v>
      </c>
    </row>
    <row r="5" spans="1:27" s="20" customFormat="1" ht="42" customHeight="1" x14ac:dyDescent="0.25">
      <c r="A5" s="21">
        <v>2</v>
      </c>
      <c r="B5" s="2">
        <v>3816</v>
      </c>
      <c r="C5" s="31">
        <v>45784</v>
      </c>
      <c r="D5" s="2" t="s">
        <v>116</v>
      </c>
      <c r="E5" s="2" t="s">
        <v>117</v>
      </c>
      <c r="F5" s="2" t="s">
        <v>59</v>
      </c>
      <c r="G5" s="27" t="s">
        <v>91</v>
      </c>
    </row>
    <row r="6" spans="1:27" s="20" customFormat="1" ht="25.5" customHeight="1" x14ac:dyDescent="0.25">
      <c r="A6" s="21">
        <v>3</v>
      </c>
      <c r="B6" s="9">
        <v>4025</v>
      </c>
      <c r="C6" s="19">
        <v>45789</v>
      </c>
      <c r="D6" s="9" t="s">
        <v>118</v>
      </c>
      <c r="E6" s="9" t="s">
        <v>119</v>
      </c>
      <c r="F6" s="9" t="s">
        <v>59</v>
      </c>
      <c r="G6" s="9" t="s">
        <v>90</v>
      </c>
    </row>
    <row r="7" spans="1:27" s="20" customFormat="1" ht="25.5" customHeight="1" x14ac:dyDescent="0.25">
      <c r="A7" s="21">
        <v>4</v>
      </c>
      <c r="B7" s="9">
        <v>4003</v>
      </c>
      <c r="C7" s="19">
        <v>45786</v>
      </c>
      <c r="D7" s="9" t="s">
        <v>120</v>
      </c>
      <c r="E7" s="9" t="s">
        <v>118</v>
      </c>
      <c r="F7" s="9" t="s">
        <v>59</v>
      </c>
      <c r="G7" s="9" t="s">
        <v>90</v>
      </c>
    </row>
    <row r="8" spans="1:27" s="20" customFormat="1" ht="25.5" customHeight="1" x14ac:dyDescent="0.25">
      <c r="A8" s="21">
        <v>5</v>
      </c>
      <c r="B8" s="9">
        <v>4005</v>
      </c>
      <c r="C8" s="19">
        <v>45786</v>
      </c>
      <c r="D8" s="9" t="s">
        <v>115</v>
      </c>
      <c r="E8" s="9" t="s">
        <v>121</v>
      </c>
      <c r="F8" s="9" t="s">
        <v>59</v>
      </c>
      <c r="G8" s="9" t="s">
        <v>90</v>
      </c>
    </row>
    <row r="9" spans="1:27" s="20" customFormat="1" ht="45" customHeight="1" x14ac:dyDescent="0.25">
      <c r="A9" s="21">
        <v>6</v>
      </c>
      <c r="B9" s="9">
        <v>4131</v>
      </c>
      <c r="C9" s="19">
        <v>45791</v>
      </c>
      <c r="D9" s="9" t="s">
        <v>122</v>
      </c>
      <c r="E9" s="9" t="s">
        <v>123</v>
      </c>
      <c r="F9" s="9" t="s">
        <v>62</v>
      </c>
      <c r="G9" s="9" t="s">
        <v>124</v>
      </c>
    </row>
  </sheetData>
  <sheetProtection algorithmName="SHA-512" hashValue="FD2xuRqi87KUxPYQn20BMsXRyg7gVqGNo1IaCz+/CZhl3M4mSfSW4wjs25s2/UFTToHW/5Hs2DRVyskME/SCMQ==" saltValue="qph7ov2ZbakIJFVc8LGAbA==" spinCount="100000" sheet="1" formatCells="0" formatColumns="0" formatRows="0" insertColumns="0" insertRows="0" insertHyperlinks="0" deleteColumns="0" deleteRows="0" sort="0" autoFilter="0" pivotTables="0"/>
  <mergeCells count="2">
    <mergeCell ref="A1:G1"/>
    <mergeCell ref="A2:F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2949-EA7E-4C04-A00F-200F3F7FE275}">
  <sheetPr>
    <pageSetUpPr fitToPage="1"/>
  </sheetPr>
  <dimension ref="A1:AK20"/>
  <sheetViews>
    <sheetView workbookViewId="0">
      <selection activeCell="F31" sqref="F31:F32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19.140625" style="1" customWidth="1"/>
    <col min="5" max="5" width="26.28515625" style="1" bestFit="1" customWidth="1"/>
    <col min="6" max="6" width="20.28515625" style="1" customWidth="1"/>
    <col min="7" max="7" width="10.85546875" style="1" customWidth="1"/>
    <col min="8" max="10" width="14.42578125" style="1" customWidth="1"/>
    <col min="11" max="11" width="14.28515625" style="1" customWidth="1"/>
    <col min="12" max="12" width="14.42578125" style="1" customWidth="1"/>
    <col min="13" max="13" width="41" style="1" customWidth="1"/>
    <col min="14" max="14" width="8.7109375" style="1" customWidth="1"/>
    <col min="15" max="15" width="18.7109375" style="1" customWidth="1"/>
    <col min="16" max="16" width="8.7109375" style="1" customWidth="1"/>
    <col min="17" max="17" width="9.5703125" style="1" customWidth="1"/>
    <col min="18" max="18" width="11.28515625" style="1" customWidth="1"/>
    <col min="19" max="34" width="9.140625" style="1"/>
    <col min="35" max="35" width="11.140625" style="1" customWidth="1"/>
    <col min="36" max="36" width="9.140625" style="1"/>
    <col min="37" max="37" width="10.5703125" style="1" customWidth="1"/>
    <col min="38" max="16384" width="9.140625" style="1"/>
  </cols>
  <sheetData>
    <row r="1" spans="1:37" ht="62.25" customHeight="1" x14ac:dyDescent="0.25">
      <c r="A1" s="85" t="s">
        <v>94</v>
      </c>
      <c r="B1" s="86"/>
      <c r="C1" s="86"/>
      <c r="D1" s="86"/>
      <c r="E1" s="86"/>
      <c r="F1" s="86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AI1" s="1" t="s">
        <v>19</v>
      </c>
      <c r="AJ1" s="1" t="s">
        <v>11</v>
      </c>
      <c r="AK1" s="1" t="s">
        <v>12</v>
      </c>
    </row>
    <row r="2" spans="1:37" x14ac:dyDescent="0.25">
      <c r="A2" s="40"/>
      <c r="B2" s="2"/>
      <c r="C2" s="3"/>
      <c r="D2" s="3"/>
      <c r="E2" s="3"/>
      <c r="F2" s="4"/>
      <c r="G2" s="5"/>
      <c r="H2" s="5"/>
      <c r="I2" s="5"/>
      <c r="J2" s="5"/>
      <c r="K2" s="2"/>
      <c r="L2" s="16"/>
      <c r="M2" s="5"/>
      <c r="N2" s="5"/>
      <c r="O2" s="5"/>
      <c r="P2" s="5"/>
      <c r="Q2" s="69"/>
      <c r="AI2" s="1" t="s">
        <v>21</v>
      </c>
      <c r="AJ2" s="1" t="s">
        <v>13</v>
      </c>
      <c r="AK2" s="1" t="s">
        <v>14</v>
      </c>
    </row>
    <row r="3" spans="1:37" s="8" customFormat="1" ht="15.75" customHeight="1" x14ac:dyDescent="0.25">
      <c r="A3" s="87" t="s">
        <v>0</v>
      </c>
      <c r="B3" s="88"/>
      <c r="C3" s="88"/>
      <c r="D3" s="88"/>
      <c r="E3" s="88"/>
      <c r="F3" s="89"/>
      <c r="G3" s="87" t="s">
        <v>1</v>
      </c>
      <c r="H3" s="90"/>
      <c r="I3" s="90"/>
      <c r="J3" s="90"/>
      <c r="K3" s="91"/>
      <c r="L3" s="17"/>
      <c r="M3" s="87" t="s">
        <v>2</v>
      </c>
      <c r="N3" s="91"/>
      <c r="Q3" s="70"/>
      <c r="AI3" s="1" t="s">
        <v>23</v>
      </c>
      <c r="AK3" s="1" t="s">
        <v>15</v>
      </c>
    </row>
    <row r="4" spans="1:37" s="13" customFormat="1" ht="51" customHeight="1" x14ac:dyDescent="0.25">
      <c r="A4" s="38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1" t="s">
        <v>18</v>
      </c>
      <c r="G4" s="12" t="s">
        <v>25</v>
      </c>
      <c r="H4" s="12" t="s">
        <v>16</v>
      </c>
      <c r="I4" s="28" t="s">
        <v>47</v>
      </c>
      <c r="J4" s="28" t="s">
        <v>42</v>
      </c>
      <c r="K4" s="11" t="s">
        <v>10</v>
      </c>
      <c r="L4" s="18"/>
      <c r="M4" s="12" t="s">
        <v>17</v>
      </c>
      <c r="N4" s="9" t="s">
        <v>9</v>
      </c>
      <c r="O4" s="26" t="s">
        <v>29</v>
      </c>
      <c r="P4" s="9" t="s">
        <v>9</v>
      </c>
      <c r="Q4" s="52" t="s">
        <v>3</v>
      </c>
      <c r="AI4" s="1" t="s">
        <v>20</v>
      </c>
    </row>
    <row r="5" spans="1:37" ht="30" x14ac:dyDescent="0.25">
      <c r="A5" s="40">
        <v>1</v>
      </c>
      <c r="B5" s="27" t="s">
        <v>75</v>
      </c>
      <c r="C5" s="29" t="s">
        <v>74</v>
      </c>
      <c r="D5" s="3" t="s">
        <v>48</v>
      </c>
      <c r="E5" s="3" t="s">
        <v>49</v>
      </c>
      <c r="F5" s="4" t="s">
        <v>36</v>
      </c>
      <c r="G5" s="5" t="s">
        <v>11</v>
      </c>
      <c r="H5" s="5" t="s">
        <v>19</v>
      </c>
      <c r="I5" s="5" t="s">
        <v>11</v>
      </c>
      <c r="J5" s="5" t="s">
        <v>11</v>
      </c>
      <c r="K5" s="2" t="s">
        <v>11</v>
      </c>
      <c r="L5" s="16" t="str">
        <f>IF(AND(G5="ΝΑΙ",K5="ΝΑΙ"),"ΟΚ","ΑΠΟΡΡΙΠΤΕΤΑΙ")</f>
        <v>ΟΚ</v>
      </c>
      <c r="M5" s="5">
        <v>74</v>
      </c>
      <c r="N5" s="5">
        <f t="shared" ref="N5:N13" si="0">M5*7</f>
        <v>518</v>
      </c>
      <c r="O5" s="5" t="s">
        <v>12</v>
      </c>
      <c r="P5" s="5">
        <f t="shared" ref="P5:P20" si="1">IF(O5="ΑΡΙΣΤΗ",100,IF(O5="ΠΟΛΥ ΚΑΛΗ",50,IF(O5="ΚΑΛΗ",30,)))</f>
        <v>100</v>
      </c>
      <c r="Q5" s="53">
        <f t="shared" ref="Q5:Q20" si="2">N5+P5</f>
        <v>618</v>
      </c>
    </row>
    <row r="6" spans="1:37" x14ac:dyDescent="0.25">
      <c r="A6" s="40">
        <v>2</v>
      </c>
      <c r="B6" s="2">
        <v>3677</v>
      </c>
      <c r="C6" s="14">
        <v>45782</v>
      </c>
      <c r="D6" s="3" t="s">
        <v>33</v>
      </c>
      <c r="E6" s="3" t="s">
        <v>34</v>
      </c>
      <c r="F6" s="4" t="s">
        <v>59</v>
      </c>
      <c r="G6" s="5" t="s">
        <v>11</v>
      </c>
      <c r="H6" s="5" t="s">
        <v>19</v>
      </c>
      <c r="I6" s="5" t="s">
        <v>11</v>
      </c>
      <c r="J6" s="5" t="s">
        <v>11</v>
      </c>
      <c r="K6" s="2" t="s">
        <v>11</v>
      </c>
      <c r="L6" s="16" t="str">
        <f>IF(AND(G6="ΝΑΙ"),"ΟΚ","ΑΠΟΡΡΙΠΤΕΤΑΙ")</f>
        <v>ΟΚ</v>
      </c>
      <c r="M6" s="5">
        <v>84</v>
      </c>
      <c r="N6" s="5">
        <f t="shared" si="0"/>
        <v>588</v>
      </c>
      <c r="O6" s="5"/>
      <c r="P6" s="5">
        <f t="shared" si="1"/>
        <v>0</v>
      </c>
      <c r="Q6" s="53">
        <f t="shared" si="2"/>
        <v>588</v>
      </c>
    </row>
    <row r="7" spans="1:37" x14ac:dyDescent="0.25">
      <c r="A7" s="40">
        <v>2</v>
      </c>
      <c r="B7" s="2">
        <v>4043</v>
      </c>
      <c r="C7" s="14">
        <v>45789</v>
      </c>
      <c r="D7" s="3" t="s">
        <v>37</v>
      </c>
      <c r="E7" s="3" t="s">
        <v>38</v>
      </c>
      <c r="F7" s="4" t="s">
        <v>56</v>
      </c>
      <c r="G7" s="5" t="s">
        <v>11</v>
      </c>
      <c r="H7" s="5" t="s">
        <v>19</v>
      </c>
      <c r="I7" s="5" t="s">
        <v>11</v>
      </c>
      <c r="J7" s="5" t="s">
        <v>11</v>
      </c>
      <c r="K7" s="2"/>
      <c r="L7" s="16" t="s">
        <v>39</v>
      </c>
      <c r="M7" s="5">
        <v>84</v>
      </c>
      <c r="N7" s="5">
        <f t="shared" si="0"/>
        <v>588</v>
      </c>
      <c r="O7" s="5"/>
      <c r="P7" s="5">
        <f t="shared" si="1"/>
        <v>0</v>
      </c>
      <c r="Q7" s="53">
        <f t="shared" si="2"/>
        <v>588</v>
      </c>
      <c r="AI7" s="1" t="s">
        <v>32</v>
      </c>
    </row>
    <row r="8" spans="1:37" x14ac:dyDescent="0.25">
      <c r="A8" s="40">
        <v>2</v>
      </c>
      <c r="B8" s="2">
        <v>4044</v>
      </c>
      <c r="C8" s="14">
        <v>45789</v>
      </c>
      <c r="D8" s="3" t="s">
        <v>43</v>
      </c>
      <c r="E8" s="3" t="s">
        <v>44</v>
      </c>
      <c r="F8" s="4" t="s">
        <v>59</v>
      </c>
      <c r="G8" s="5" t="s">
        <v>11</v>
      </c>
      <c r="H8" s="5" t="s">
        <v>19</v>
      </c>
      <c r="I8" s="5" t="s">
        <v>11</v>
      </c>
      <c r="J8" s="5" t="s">
        <v>11</v>
      </c>
      <c r="K8" s="2" t="s">
        <v>11</v>
      </c>
      <c r="L8" s="16" t="str">
        <f>IF(AND(G8="ΝΑΙ",K8="ΝΑΙ"),"ΟΚ","ΑΠΟΡΡΙΠΤΕΤΑΙ")</f>
        <v>ΟΚ</v>
      </c>
      <c r="M8" s="5">
        <v>84</v>
      </c>
      <c r="N8" s="5">
        <f t="shared" si="0"/>
        <v>588</v>
      </c>
      <c r="O8" s="5"/>
      <c r="P8" s="5">
        <f t="shared" si="1"/>
        <v>0</v>
      </c>
      <c r="Q8" s="53">
        <f t="shared" si="2"/>
        <v>588</v>
      </c>
    </row>
    <row r="9" spans="1:37" x14ac:dyDescent="0.25">
      <c r="A9" s="40">
        <v>5</v>
      </c>
      <c r="B9" s="2">
        <v>3922</v>
      </c>
      <c r="C9" s="14">
        <v>45785</v>
      </c>
      <c r="D9" s="3" t="s">
        <v>67</v>
      </c>
      <c r="E9" s="3" t="s">
        <v>68</v>
      </c>
      <c r="F9" s="4" t="s">
        <v>59</v>
      </c>
      <c r="G9" s="5" t="s">
        <v>11</v>
      </c>
      <c r="H9" s="5" t="s">
        <v>19</v>
      </c>
      <c r="I9" s="5" t="s">
        <v>11</v>
      </c>
      <c r="J9" s="5" t="s">
        <v>11</v>
      </c>
      <c r="K9" s="2" t="s">
        <v>11</v>
      </c>
      <c r="L9" s="16" t="str">
        <f>IF(AND(G9="ΝΑΙ",K9="ΝΑΙ"),"ΟΚ","ΑΠΟΡΡΙΠΤΕΤΑΙ")</f>
        <v>ΟΚ</v>
      </c>
      <c r="M9" s="5">
        <v>66</v>
      </c>
      <c r="N9" s="5">
        <f t="shared" si="0"/>
        <v>462</v>
      </c>
      <c r="O9" s="5" t="s">
        <v>15</v>
      </c>
      <c r="P9" s="5">
        <f t="shared" si="1"/>
        <v>30</v>
      </c>
      <c r="Q9" s="53">
        <f t="shared" si="2"/>
        <v>492</v>
      </c>
    </row>
    <row r="10" spans="1:37" x14ac:dyDescent="0.25">
      <c r="A10" s="40">
        <v>6</v>
      </c>
      <c r="B10" s="2">
        <v>3869</v>
      </c>
      <c r="C10" s="14">
        <v>45785</v>
      </c>
      <c r="D10" s="3" t="s">
        <v>65</v>
      </c>
      <c r="E10" s="3" t="s">
        <v>66</v>
      </c>
      <c r="F10" s="4" t="s">
        <v>36</v>
      </c>
      <c r="G10" s="5" t="s">
        <v>11</v>
      </c>
      <c r="H10" s="5" t="s">
        <v>19</v>
      </c>
      <c r="I10" s="5" t="s">
        <v>11</v>
      </c>
      <c r="J10" s="5" t="s">
        <v>11</v>
      </c>
      <c r="K10" s="2"/>
      <c r="L10" s="16" t="s">
        <v>39</v>
      </c>
      <c r="M10" s="5">
        <v>55</v>
      </c>
      <c r="N10" s="5">
        <f t="shared" si="0"/>
        <v>385</v>
      </c>
      <c r="O10" s="5"/>
      <c r="P10" s="5">
        <f t="shared" si="1"/>
        <v>0</v>
      </c>
      <c r="Q10" s="53">
        <f t="shared" si="2"/>
        <v>385</v>
      </c>
    </row>
    <row r="11" spans="1:37" x14ac:dyDescent="0.25">
      <c r="A11" s="40">
        <v>7</v>
      </c>
      <c r="B11" s="9">
        <v>3867</v>
      </c>
      <c r="C11" s="32">
        <v>45785</v>
      </c>
      <c r="D11" s="10" t="s">
        <v>69</v>
      </c>
      <c r="E11" s="10" t="s">
        <v>70</v>
      </c>
      <c r="F11" s="11" t="s">
        <v>71</v>
      </c>
      <c r="G11" s="5" t="s">
        <v>11</v>
      </c>
      <c r="H11" s="5" t="s">
        <v>19</v>
      </c>
      <c r="I11" s="5" t="s">
        <v>11</v>
      </c>
      <c r="J11" s="5" t="s">
        <v>11</v>
      </c>
      <c r="K11" s="2" t="s">
        <v>11</v>
      </c>
      <c r="L11" s="16" t="str">
        <f>IF(AND(G11="ΝΑΙ",K11="ΝΑΙ"),"ΟΚ","ΑΠΟΡΡΙΠΤΕΤΑΙ")</f>
        <v>ΟΚ</v>
      </c>
      <c r="M11" s="5">
        <v>38</v>
      </c>
      <c r="N11" s="5">
        <f t="shared" si="0"/>
        <v>266</v>
      </c>
      <c r="O11" s="5" t="s">
        <v>12</v>
      </c>
      <c r="P11" s="5">
        <f t="shared" si="1"/>
        <v>100</v>
      </c>
      <c r="Q11" s="53">
        <f t="shared" si="2"/>
        <v>366</v>
      </c>
    </row>
    <row r="12" spans="1:37" x14ac:dyDescent="0.25">
      <c r="A12" s="40">
        <v>8</v>
      </c>
      <c r="B12" s="2">
        <v>3656</v>
      </c>
      <c r="C12" s="31">
        <v>45782</v>
      </c>
      <c r="D12" s="2" t="s">
        <v>57</v>
      </c>
      <c r="E12" s="2" t="s">
        <v>58</v>
      </c>
      <c r="F12" s="4" t="s">
        <v>59</v>
      </c>
      <c r="G12" s="5" t="s">
        <v>11</v>
      </c>
      <c r="H12" s="5" t="s">
        <v>19</v>
      </c>
      <c r="I12" s="5" t="s">
        <v>11</v>
      </c>
      <c r="J12" s="5" t="s">
        <v>11</v>
      </c>
      <c r="K12" s="2" t="s">
        <v>11</v>
      </c>
      <c r="L12" s="16" t="str">
        <f>IF(AND(G12="ΝΑΙ"),"ΟΚ","ΑΠΟΡΡΙΠΤΕΤΑΙ")</f>
        <v>ΟΚ</v>
      </c>
      <c r="M12" s="5">
        <v>47</v>
      </c>
      <c r="N12" s="5">
        <f t="shared" si="0"/>
        <v>329</v>
      </c>
      <c r="O12" s="5"/>
      <c r="P12" s="5">
        <f t="shared" si="1"/>
        <v>0</v>
      </c>
      <c r="Q12" s="53">
        <f t="shared" si="2"/>
        <v>329</v>
      </c>
    </row>
    <row r="13" spans="1:37" x14ac:dyDescent="0.25">
      <c r="A13" s="40">
        <v>9</v>
      </c>
      <c r="B13" s="2">
        <v>3762</v>
      </c>
      <c r="C13" s="14">
        <v>45783</v>
      </c>
      <c r="D13" s="3" t="s">
        <v>60</v>
      </c>
      <c r="E13" s="3" t="s">
        <v>61</v>
      </c>
      <c r="F13" s="4" t="s">
        <v>62</v>
      </c>
      <c r="G13" s="5" t="s">
        <v>11</v>
      </c>
      <c r="H13" s="5" t="s">
        <v>32</v>
      </c>
      <c r="I13" s="5" t="s">
        <v>11</v>
      </c>
      <c r="J13" s="5" t="s">
        <v>11</v>
      </c>
      <c r="K13" s="2" t="s">
        <v>11</v>
      </c>
      <c r="L13" s="16" t="str">
        <f>IF(AND(G13="ΝΑΙ",K13="ΝΑΙ"),"ΟΚ","ΑΠΟΡΡΙΠΤΕΤΑΙ")</f>
        <v>ΟΚ</v>
      </c>
      <c r="M13" s="5"/>
      <c r="N13" s="5">
        <f t="shared" si="0"/>
        <v>0</v>
      </c>
      <c r="O13" s="5" t="s">
        <v>12</v>
      </c>
      <c r="P13" s="5">
        <f t="shared" si="1"/>
        <v>100</v>
      </c>
      <c r="Q13" s="53">
        <f t="shared" si="2"/>
        <v>100</v>
      </c>
    </row>
    <row r="14" spans="1:37" x14ac:dyDescent="0.25">
      <c r="A14" s="40">
        <v>10</v>
      </c>
      <c r="B14" s="2">
        <v>3956</v>
      </c>
      <c r="C14" s="31">
        <v>45786</v>
      </c>
      <c r="D14" s="2" t="s">
        <v>76</v>
      </c>
      <c r="E14" s="2" t="s">
        <v>77</v>
      </c>
      <c r="F14" s="4" t="s">
        <v>62</v>
      </c>
      <c r="G14" s="5" t="s">
        <v>11</v>
      </c>
      <c r="H14" s="5" t="s">
        <v>32</v>
      </c>
      <c r="I14" s="5" t="s">
        <v>11</v>
      </c>
      <c r="J14" s="5" t="s">
        <v>11</v>
      </c>
      <c r="K14" s="2"/>
      <c r="L14" s="16" t="s">
        <v>39</v>
      </c>
      <c r="M14" s="5">
        <v>4</v>
      </c>
      <c r="N14" s="5">
        <v>38</v>
      </c>
      <c r="O14" s="5" t="s">
        <v>15</v>
      </c>
      <c r="P14" s="5">
        <f t="shared" si="1"/>
        <v>30</v>
      </c>
      <c r="Q14" s="53">
        <f t="shared" si="2"/>
        <v>68</v>
      </c>
    </row>
    <row r="15" spans="1:37" x14ac:dyDescent="0.25">
      <c r="A15" s="40">
        <v>11</v>
      </c>
      <c r="B15" s="2">
        <v>4031</v>
      </c>
      <c r="C15" s="31" t="s">
        <v>82</v>
      </c>
      <c r="D15" s="2" t="s">
        <v>83</v>
      </c>
      <c r="E15" s="2" t="s">
        <v>84</v>
      </c>
      <c r="F15" s="4" t="s">
        <v>56</v>
      </c>
      <c r="G15" s="5" t="s">
        <v>11</v>
      </c>
      <c r="H15" s="5" t="s">
        <v>19</v>
      </c>
      <c r="I15" s="5" t="s">
        <v>11</v>
      </c>
      <c r="J15" s="5" t="s">
        <v>11</v>
      </c>
      <c r="K15" s="2"/>
      <c r="L15" s="16" t="s">
        <v>39</v>
      </c>
      <c r="M15" s="5"/>
      <c r="N15" s="5">
        <f t="shared" ref="N15:N20" si="3">M15*7</f>
        <v>0</v>
      </c>
      <c r="O15" s="5" t="s">
        <v>14</v>
      </c>
      <c r="P15" s="5">
        <f t="shared" si="1"/>
        <v>50</v>
      </c>
      <c r="Q15" s="53">
        <f t="shared" si="2"/>
        <v>50</v>
      </c>
    </row>
    <row r="16" spans="1:37" x14ac:dyDescent="0.25">
      <c r="A16" s="40">
        <v>12</v>
      </c>
      <c r="B16" s="2">
        <v>3637</v>
      </c>
      <c r="C16" s="14">
        <v>45779</v>
      </c>
      <c r="D16" s="3" t="s">
        <v>54</v>
      </c>
      <c r="E16" s="3" t="s">
        <v>55</v>
      </c>
      <c r="F16" s="4" t="s">
        <v>56</v>
      </c>
      <c r="G16" s="5" t="s">
        <v>11</v>
      </c>
      <c r="H16" s="30" t="s">
        <v>32</v>
      </c>
      <c r="I16" s="5" t="s">
        <v>11</v>
      </c>
      <c r="J16" s="5" t="s">
        <v>11</v>
      </c>
      <c r="K16" s="2"/>
      <c r="L16" s="16" t="str">
        <f>IF(AND(G16="ΝΑΙ"),"ΟΚ","ΑΠΟΡΡΙΠΤΕΤΑΙ")</f>
        <v>ΟΚ</v>
      </c>
      <c r="M16" s="5"/>
      <c r="N16" s="5">
        <f t="shared" si="3"/>
        <v>0</v>
      </c>
      <c r="O16" s="5" t="s">
        <v>15</v>
      </c>
      <c r="P16" s="5">
        <f t="shared" si="1"/>
        <v>30</v>
      </c>
      <c r="Q16" s="53">
        <f t="shared" si="2"/>
        <v>30</v>
      </c>
    </row>
    <row r="17" spans="1:17" x14ac:dyDescent="0.25">
      <c r="A17" s="40">
        <v>12</v>
      </c>
      <c r="B17" s="2">
        <v>4034</v>
      </c>
      <c r="C17" s="14">
        <v>45789</v>
      </c>
      <c r="D17" s="3" t="s">
        <v>40</v>
      </c>
      <c r="E17" s="3" t="s">
        <v>85</v>
      </c>
      <c r="F17" s="4" t="s">
        <v>36</v>
      </c>
      <c r="G17" s="5" t="s">
        <v>11</v>
      </c>
      <c r="H17" s="5" t="s">
        <v>20</v>
      </c>
      <c r="I17" s="5" t="s">
        <v>11</v>
      </c>
      <c r="J17" s="5" t="s">
        <v>11</v>
      </c>
      <c r="K17" s="2"/>
      <c r="L17" s="16" t="s">
        <v>39</v>
      </c>
      <c r="M17" s="5"/>
      <c r="N17" s="5">
        <f t="shared" si="3"/>
        <v>0</v>
      </c>
      <c r="O17" s="5" t="s">
        <v>15</v>
      </c>
      <c r="P17" s="5">
        <f t="shared" si="1"/>
        <v>30</v>
      </c>
      <c r="Q17" s="53">
        <f t="shared" si="2"/>
        <v>30</v>
      </c>
    </row>
    <row r="18" spans="1:17" x14ac:dyDescent="0.25">
      <c r="A18" s="40">
        <v>14</v>
      </c>
      <c r="B18" s="2">
        <v>3815</v>
      </c>
      <c r="C18" s="14">
        <v>45784</v>
      </c>
      <c r="D18" s="3" t="s">
        <v>30</v>
      </c>
      <c r="E18" s="3" t="s">
        <v>31</v>
      </c>
      <c r="F18" s="4" t="s">
        <v>36</v>
      </c>
      <c r="G18" s="5" t="s">
        <v>11</v>
      </c>
      <c r="H18" s="5" t="s">
        <v>19</v>
      </c>
      <c r="I18" s="5" t="s">
        <v>11</v>
      </c>
      <c r="J18" s="5" t="s">
        <v>11</v>
      </c>
      <c r="K18" s="2"/>
      <c r="L18" s="16" t="s">
        <v>39</v>
      </c>
      <c r="M18" s="5"/>
      <c r="N18" s="5">
        <f t="shared" si="3"/>
        <v>0</v>
      </c>
      <c r="O18" s="5"/>
      <c r="P18" s="5">
        <f t="shared" si="1"/>
        <v>0</v>
      </c>
      <c r="Q18" s="53">
        <f t="shared" si="2"/>
        <v>0</v>
      </c>
    </row>
    <row r="19" spans="1:17" x14ac:dyDescent="0.25">
      <c r="A19" s="40">
        <v>14</v>
      </c>
      <c r="B19" s="9">
        <v>4042</v>
      </c>
      <c r="C19" s="32">
        <v>45789</v>
      </c>
      <c r="D19" s="10" t="s">
        <v>80</v>
      </c>
      <c r="E19" s="10" t="s">
        <v>81</v>
      </c>
      <c r="F19" s="11" t="s">
        <v>62</v>
      </c>
      <c r="G19" s="5" t="s">
        <v>11</v>
      </c>
      <c r="H19" s="5" t="s">
        <v>32</v>
      </c>
      <c r="I19" s="5" t="s">
        <v>11</v>
      </c>
      <c r="J19" s="5" t="s">
        <v>11</v>
      </c>
      <c r="K19" s="2"/>
      <c r="L19" s="16" t="s">
        <v>39</v>
      </c>
      <c r="M19" s="5"/>
      <c r="N19" s="5">
        <f t="shared" si="3"/>
        <v>0</v>
      </c>
      <c r="O19" s="5"/>
      <c r="P19" s="5">
        <f t="shared" si="1"/>
        <v>0</v>
      </c>
      <c r="Q19" s="53">
        <f t="shared" si="2"/>
        <v>0</v>
      </c>
    </row>
    <row r="20" spans="1:17" ht="15.75" thickBot="1" x14ac:dyDescent="0.3">
      <c r="A20" s="63">
        <v>14</v>
      </c>
      <c r="B20" s="43">
        <v>4035</v>
      </c>
      <c r="C20" s="71">
        <v>45789</v>
      </c>
      <c r="D20" s="72" t="s">
        <v>40</v>
      </c>
      <c r="E20" s="72" t="s">
        <v>41</v>
      </c>
      <c r="F20" s="66" t="s">
        <v>59</v>
      </c>
      <c r="G20" s="73" t="s">
        <v>11</v>
      </c>
      <c r="H20" s="73" t="s">
        <v>20</v>
      </c>
      <c r="I20" s="73" t="s">
        <v>11</v>
      </c>
      <c r="J20" s="73" t="s">
        <v>11</v>
      </c>
      <c r="K20" s="43" t="s">
        <v>11</v>
      </c>
      <c r="L20" s="74" t="str">
        <f>IF(AND(G20="ΝΑΙ",K20="ΝΑΙ"),"ΟΚ","ΑΠΟΡΡΙΠΤΕΤΑΙ")</f>
        <v>ΟΚ</v>
      </c>
      <c r="M20" s="73"/>
      <c r="N20" s="73">
        <f t="shared" si="3"/>
        <v>0</v>
      </c>
      <c r="O20" s="73"/>
      <c r="P20" s="73">
        <f t="shared" si="1"/>
        <v>0</v>
      </c>
      <c r="Q20" s="75">
        <f t="shared" si="2"/>
        <v>0</v>
      </c>
    </row>
  </sheetData>
  <sheetProtection algorithmName="SHA-512" hashValue="TQz0UO1dcpTpzTXt4SM4rA48W898Kw1Yf7KcZFhdtJy7DQ7uMlN/zlp/5RfZ5GDiiyS9Gzc3vwRku9Aa/a9FWg==" saltValue="Ut5V/XZ6oZIehdptHAFW2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4:Q20">
    <sortCondition descending="1" ref="Q4:Q20"/>
  </sortState>
  <mergeCells count="4">
    <mergeCell ref="A1:F1"/>
    <mergeCell ref="A3:F3"/>
    <mergeCell ref="G3:K3"/>
    <mergeCell ref="M3:N3"/>
  </mergeCells>
  <dataValidations count="4">
    <dataValidation type="whole" allowBlank="1" showInputMessage="1" showErrorMessage="1" errorTitle="ΠΡΟΣΟΧΗ!" error="ΕΩΣ 84 ΜΗΝΕΣ" sqref="M5:M11 M12:M20" xr:uid="{C2B89C07-80A8-432F-91E1-3B339E329F30}">
      <formula1>1</formula1>
      <formula2>84</formula2>
    </dataValidation>
    <dataValidation type="list" allowBlank="1" showInputMessage="1" showErrorMessage="1" sqref="O5:O11 O12:O20" xr:uid="{26CD7C61-F9A6-4C43-AA1A-6F6848F5B237}">
      <formula1>$AK$1:$AK$3</formula1>
    </dataValidation>
    <dataValidation type="list" allowBlank="1" showInputMessage="1" showErrorMessage="1" sqref="I5:K11 I12:K20 G5:G11 G12:G20" xr:uid="{5B60ABD5-92C6-4A40-BFCB-4EA866F8BCD8}">
      <formula1>$AJ$1:$AJ$2</formula1>
    </dataValidation>
    <dataValidation type="list" allowBlank="1" showInputMessage="1" showErrorMessage="1" sqref="H5:H20" xr:uid="{3CD24B51-A0E5-44FE-B378-6B4D5414882F}">
      <formula1>$AI$1:$AI$20</formula1>
    </dataValidation>
  </dataValidations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A0EFF-6DE4-4F71-8049-48B566C8E3ED}">
  <sheetPr>
    <pageSetUpPr fitToPage="1"/>
  </sheetPr>
  <dimension ref="A1:AL10"/>
  <sheetViews>
    <sheetView workbookViewId="0">
      <selection activeCell="G28" sqref="G28"/>
    </sheetView>
  </sheetViews>
  <sheetFormatPr defaultColWidth="9.140625" defaultRowHeight="15" x14ac:dyDescent="0.25"/>
  <cols>
    <col min="1" max="1" width="4.85546875" style="20" customWidth="1"/>
    <col min="2" max="2" width="9.28515625" style="1" customWidth="1"/>
    <col min="3" max="3" width="13.7109375" style="1" customWidth="1"/>
    <col min="4" max="4" width="19.85546875" style="1" customWidth="1"/>
    <col min="5" max="5" width="18.7109375" style="1" customWidth="1"/>
    <col min="6" max="6" width="21.140625" style="13" customWidth="1"/>
    <col min="7" max="7" width="16" style="1" customWidth="1"/>
    <col min="8" max="10" width="14.42578125" style="1" customWidth="1"/>
    <col min="11" max="11" width="13" style="1" customWidth="1"/>
    <col min="12" max="12" width="15.140625" style="1" customWidth="1"/>
    <col min="13" max="13" width="14.42578125" style="20" customWidth="1"/>
    <col min="14" max="14" width="28.42578125" style="1" customWidth="1"/>
    <col min="15" max="15" width="8.7109375" style="1" customWidth="1"/>
    <col min="16" max="16" width="11.42578125" style="1" customWidth="1"/>
    <col min="17" max="17" width="8.7109375" style="1" customWidth="1"/>
    <col min="18" max="18" width="9.5703125" style="1" customWidth="1"/>
    <col min="19" max="19" width="11.28515625" style="1" customWidth="1"/>
    <col min="20" max="24" width="9.140625" style="1"/>
    <col min="25" max="25" width="27.28515625" style="1" customWidth="1"/>
    <col min="26" max="35" width="9.140625" style="1"/>
    <col min="36" max="36" width="11.140625" style="1" customWidth="1"/>
    <col min="37" max="37" width="9.140625" style="1"/>
    <col min="38" max="38" width="10.5703125" style="1" customWidth="1"/>
    <col min="39" max="16384" width="9.140625" style="1"/>
  </cols>
  <sheetData>
    <row r="1" spans="1:38" ht="52.5" customHeight="1" x14ac:dyDescent="0.25">
      <c r="A1" s="85" t="s">
        <v>95</v>
      </c>
      <c r="B1" s="86"/>
      <c r="C1" s="86"/>
      <c r="D1" s="86"/>
      <c r="E1" s="86"/>
      <c r="F1" s="86"/>
      <c r="G1" s="49"/>
      <c r="H1" s="49"/>
      <c r="I1" s="49"/>
      <c r="J1" s="49"/>
      <c r="K1" s="49"/>
      <c r="L1" s="49"/>
      <c r="M1" s="76"/>
      <c r="N1" s="49"/>
      <c r="O1" s="49"/>
      <c r="P1" s="49"/>
      <c r="Q1" s="49"/>
      <c r="R1" s="50"/>
      <c r="AJ1" s="20" t="s">
        <v>19</v>
      </c>
      <c r="AK1" s="20" t="s">
        <v>11</v>
      </c>
      <c r="AL1" s="20" t="s">
        <v>12</v>
      </c>
    </row>
    <row r="2" spans="1:38" x14ac:dyDescent="0.25">
      <c r="A2" s="77"/>
      <c r="B2" s="2"/>
      <c r="C2" s="3"/>
      <c r="D2" s="3"/>
      <c r="E2" s="3"/>
      <c r="F2" s="11"/>
      <c r="G2" s="5"/>
      <c r="H2" s="5"/>
      <c r="I2" s="5"/>
      <c r="J2" s="5"/>
      <c r="K2" s="2"/>
      <c r="L2" s="3"/>
      <c r="M2" s="22"/>
      <c r="N2" s="5"/>
      <c r="O2" s="5"/>
      <c r="P2" s="5"/>
      <c r="Q2" s="5"/>
      <c r="R2" s="69"/>
      <c r="AJ2" s="20" t="s">
        <v>21</v>
      </c>
      <c r="AK2" s="20" t="s">
        <v>13</v>
      </c>
      <c r="AL2" s="20" t="s">
        <v>14</v>
      </c>
    </row>
    <row r="3" spans="1:38" s="8" customFormat="1" ht="15.75" x14ac:dyDescent="0.25">
      <c r="A3" s="87" t="s">
        <v>0</v>
      </c>
      <c r="B3" s="88"/>
      <c r="C3" s="88"/>
      <c r="D3" s="88"/>
      <c r="E3" s="88"/>
      <c r="F3" s="89"/>
      <c r="G3" s="91" t="s">
        <v>1</v>
      </c>
      <c r="H3" s="91"/>
      <c r="I3" s="91"/>
      <c r="J3" s="91"/>
      <c r="K3" s="83"/>
      <c r="L3" s="92"/>
      <c r="M3" s="23"/>
      <c r="N3" s="87" t="s">
        <v>2</v>
      </c>
      <c r="O3" s="90"/>
      <c r="P3" s="90"/>
      <c r="Q3" s="90"/>
      <c r="R3" s="78"/>
      <c r="AJ3" s="20" t="s">
        <v>23</v>
      </c>
      <c r="AL3" s="20" t="s">
        <v>15</v>
      </c>
    </row>
    <row r="4" spans="1:38" s="13" customFormat="1" ht="60" x14ac:dyDescent="0.25">
      <c r="A4" s="38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1" t="s">
        <v>18</v>
      </c>
      <c r="G4" s="12" t="s">
        <v>26</v>
      </c>
      <c r="H4" s="12" t="s">
        <v>16</v>
      </c>
      <c r="I4" s="12" t="s">
        <v>46</v>
      </c>
      <c r="J4" s="12" t="s">
        <v>45</v>
      </c>
      <c r="K4" s="9" t="s">
        <v>28</v>
      </c>
      <c r="L4" s="9" t="s">
        <v>27</v>
      </c>
      <c r="M4" s="18"/>
      <c r="N4" s="12" t="s">
        <v>17</v>
      </c>
      <c r="O4" s="9" t="s">
        <v>9</v>
      </c>
      <c r="P4" s="26" t="s">
        <v>29</v>
      </c>
      <c r="Q4" s="9" t="s">
        <v>9</v>
      </c>
      <c r="R4" s="52" t="s">
        <v>3</v>
      </c>
      <c r="AJ4" s="20" t="s">
        <v>20</v>
      </c>
    </row>
    <row r="5" spans="1:38" s="20" customFormat="1" x14ac:dyDescent="0.25">
      <c r="A5" s="77">
        <v>1</v>
      </c>
      <c r="B5" s="9">
        <v>4046</v>
      </c>
      <c r="C5" s="32">
        <v>45789</v>
      </c>
      <c r="D5" s="10" t="s">
        <v>50</v>
      </c>
      <c r="E5" s="10" t="s">
        <v>51</v>
      </c>
      <c r="F5" s="11" t="s">
        <v>36</v>
      </c>
      <c r="G5" s="24" t="s">
        <v>11</v>
      </c>
      <c r="H5" s="24" t="s">
        <v>19</v>
      </c>
      <c r="I5" s="21" t="s">
        <v>11</v>
      </c>
      <c r="J5" s="21" t="s">
        <v>11</v>
      </c>
      <c r="K5" s="21" t="s">
        <v>11</v>
      </c>
      <c r="L5" s="25" t="s">
        <v>11</v>
      </c>
      <c r="M5" s="22" t="str">
        <f t="shared" ref="M5:M10" si="0">IF(AND(G5="ΝΑΙ",L5="ΝΑΙ",K5="ΝΑΙ",I5="ΝΑΙ",J5="ΝΑΙ"),"ΟΚ","ΑΠΟΡΡΙΠΤΕΤΑΙ")</f>
        <v>ΟΚ</v>
      </c>
      <c r="N5" s="24">
        <v>84</v>
      </c>
      <c r="O5" s="24">
        <f t="shared" ref="O5:O10" si="1">N5*7</f>
        <v>588</v>
      </c>
      <c r="P5" s="24"/>
      <c r="Q5" s="24">
        <f t="shared" ref="Q5:Q10" si="2">IF(P5="ΑΡΙΣΤΗ",100,IF(P5="ΠΟΛΥ ΚΑΛΗ",50,IF(P5="ΚΑΛΗ",30,)))</f>
        <v>0</v>
      </c>
      <c r="R5" s="79">
        <f t="shared" ref="R5:R10" si="3">O5+Q5</f>
        <v>588</v>
      </c>
      <c r="AJ5" s="20" t="s">
        <v>24</v>
      </c>
    </row>
    <row r="6" spans="1:38" s="20" customFormat="1" ht="45" x14ac:dyDescent="0.25">
      <c r="A6" s="77">
        <v>2</v>
      </c>
      <c r="B6" s="9">
        <v>4294</v>
      </c>
      <c r="C6" s="19" t="s">
        <v>86</v>
      </c>
      <c r="D6" s="9" t="s">
        <v>87</v>
      </c>
      <c r="E6" s="9" t="s">
        <v>88</v>
      </c>
      <c r="F6" s="11" t="s">
        <v>36</v>
      </c>
      <c r="G6" s="24" t="s">
        <v>11</v>
      </c>
      <c r="H6" s="24" t="s">
        <v>20</v>
      </c>
      <c r="I6" s="21" t="s">
        <v>11</v>
      </c>
      <c r="J6" s="21" t="s">
        <v>11</v>
      </c>
      <c r="K6" s="21" t="s">
        <v>11</v>
      </c>
      <c r="L6" s="25" t="s">
        <v>11</v>
      </c>
      <c r="M6" s="22" t="str">
        <f t="shared" si="0"/>
        <v>ΟΚ</v>
      </c>
      <c r="N6" s="24">
        <v>48</v>
      </c>
      <c r="O6" s="24">
        <f t="shared" si="1"/>
        <v>336</v>
      </c>
      <c r="P6" s="24"/>
      <c r="Q6" s="24">
        <f t="shared" si="2"/>
        <v>0</v>
      </c>
      <c r="R6" s="79">
        <f t="shared" si="3"/>
        <v>336</v>
      </c>
      <c r="AJ6" s="20" t="s">
        <v>22</v>
      </c>
    </row>
    <row r="7" spans="1:38" s="20" customFormat="1" ht="45" x14ac:dyDescent="0.25">
      <c r="A7" s="77">
        <v>3</v>
      </c>
      <c r="B7" s="2">
        <v>4105</v>
      </c>
      <c r="C7" s="33" t="s">
        <v>78</v>
      </c>
      <c r="D7" s="2" t="s">
        <v>35</v>
      </c>
      <c r="E7" s="2" t="s">
        <v>79</v>
      </c>
      <c r="F7" s="4" t="s">
        <v>59</v>
      </c>
      <c r="G7" s="24" t="s">
        <v>11</v>
      </c>
      <c r="H7" s="34" t="s">
        <v>24</v>
      </c>
      <c r="I7" s="21" t="s">
        <v>11</v>
      </c>
      <c r="J7" s="21" t="s">
        <v>11</v>
      </c>
      <c r="K7" s="21" t="s">
        <v>11</v>
      </c>
      <c r="L7" s="25" t="s">
        <v>11</v>
      </c>
      <c r="M7" s="22" t="str">
        <f t="shared" si="0"/>
        <v>ΟΚ</v>
      </c>
      <c r="N7" s="24">
        <v>41</v>
      </c>
      <c r="O7" s="24">
        <f t="shared" si="1"/>
        <v>287</v>
      </c>
      <c r="P7" s="24" t="s">
        <v>15</v>
      </c>
      <c r="Q7" s="24">
        <f t="shared" si="2"/>
        <v>30</v>
      </c>
      <c r="R7" s="79">
        <f t="shared" si="3"/>
        <v>317</v>
      </c>
    </row>
    <row r="8" spans="1:38" s="20" customFormat="1" x14ac:dyDescent="0.25">
      <c r="A8" s="77">
        <v>4</v>
      </c>
      <c r="B8" s="2">
        <v>3728</v>
      </c>
      <c r="C8" s="31">
        <v>45783</v>
      </c>
      <c r="D8" s="2" t="s">
        <v>63</v>
      </c>
      <c r="E8" s="2" t="s">
        <v>64</v>
      </c>
      <c r="F8" s="4" t="s">
        <v>36</v>
      </c>
      <c r="G8" s="24" t="s">
        <v>11</v>
      </c>
      <c r="H8" s="24" t="s">
        <v>19</v>
      </c>
      <c r="I8" s="21" t="s">
        <v>11</v>
      </c>
      <c r="J8" s="21" t="s">
        <v>11</v>
      </c>
      <c r="K8" s="21" t="s">
        <v>11</v>
      </c>
      <c r="L8" s="25" t="s">
        <v>11</v>
      </c>
      <c r="M8" s="22" t="str">
        <f t="shared" si="0"/>
        <v>ΟΚ</v>
      </c>
      <c r="N8" s="24"/>
      <c r="O8" s="24">
        <f t="shared" si="1"/>
        <v>0</v>
      </c>
      <c r="P8" s="24"/>
      <c r="Q8" s="24">
        <f t="shared" si="2"/>
        <v>0</v>
      </c>
      <c r="R8" s="79">
        <f t="shared" si="3"/>
        <v>0</v>
      </c>
    </row>
    <row r="9" spans="1:38" s="20" customFormat="1" ht="30" x14ac:dyDescent="0.25">
      <c r="A9" s="77">
        <v>4</v>
      </c>
      <c r="B9" s="9">
        <v>3864</v>
      </c>
      <c r="C9" s="32">
        <v>45785</v>
      </c>
      <c r="D9" s="10" t="s">
        <v>52</v>
      </c>
      <c r="E9" s="10" t="s">
        <v>53</v>
      </c>
      <c r="F9" s="11" t="s">
        <v>59</v>
      </c>
      <c r="G9" s="24" t="s">
        <v>11</v>
      </c>
      <c r="H9" s="24" t="s">
        <v>19</v>
      </c>
      <c r="I9" s="21" t="s">
        <v>11</v>
      </c>
      <c r="J9" s="21" t="s">
        <v>11</v>
      </c>
      <c r="K9" s="21" t="s">
        <v>11</v>
      </c>
      <c r="L9" s="25" t="s">
        <v>11</v>
      </c>
      <c r="M9" s="22" t="str">
        <f t="shared" si="0"/>
        <v>ΟΚ</v>
      </c>
      <c r="N9" s="24"/>
      <c r="O9" s="24">
        <f t="shared" si="1"/>
        <v>0</v>
      </c>
      <c r="P9" s="24"/>
      <c r="Q9" s="24">
        <f t="shared" si="2"/>
        <v>0</v>
      </c>
      <c r="R9" s="79">
        <f t="shared" si="3"/>
        <v>0</v>
      </c>
    </row>
    <row r="10" spans="1:38" s="20" customFormat="1" ht="15.75" thickBot="1" x14ac:dyDescent="0.3">
      <c r="A10" s="42">
        <v>4</v>
      </c>
      <c r="B10" s="54">
        <v>3865</v>
      </c>
      <c r="C10" s="55">
        <v>45785</v>
      </c>
      <c r="D10" s="54" t="s">
        <v>72</v>
      </c>
      <c r="E10" s="54" t="s">
        <v>73</v>
      </c>
      <c r="F10" s="56" t="s">
        <v>36</v>
      </c>
      <c r="G10" s="57" t="s">
        <v>11</v>
      </c>
      <c r="H10" s="57" t="s">
        <v>19</v>
      </c>
      <c r="I10" s="45" t="s">
        <v>11</v>
      </c>
      <c r="J10" s="45" t="s">
        <v>11</v>
      </c>
      <c r="K10" s="45" t="s">
        <v>11</v>
      </c>
      <c r="L10" s="59" t="s">
        <v>11</v>
      </c>
      <c r="M10" s="60" t="str">
        <f t="shared" si="0"/>
        <v>ΟΚ</v>
      </c>
      <c r="N10" s="57"/>
      <c r="O10" s="57">
        <f t="shared" si="1"/>
        <v>0</v>
      </c>
      <c r="P10" s="57"/>
      <c r="Q10" s="57">
        <f t="shared" si="2"/>
        <v>0</v>
      </c>
      <c r="R10" s="80">
        <f t="shared" si="3"/>
        <v>0</v>
      </c>
    </row>
  </sheetData>
  <sheetProtection algorithmName="SHA-512" hashValue="GB7l3mpxi9tu0SlD1ULHGcSQTm//b/wQfNEsX54euE2LgGDOJIFHOjhzqBeUx65sCmnH9Hd8bjESItL78GTA7Q==" saltValue="eHL+kt+i1hOKmZRkVPdsR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5:R10">
    <sortCondition descending="1" ref="R5:R10"/>
  </sortState>
  <mergeCells count="4">
    <mergeCell ref="A1:F1"/>
    <mergeCell ref="A3:F3"/>
    <mergeCell ref="G3:L3"/>
    <mergeCell ref="N3:Q3"/>
  </mergeCells>
  <dataValidations count="4">
    <dataValidation type="list" allowBlank="1" showInputMessage="1" showErrorMessage="1" sqref="P5:P10" xr:uid="{19D7F39B-9A4B-42A3-8F81-AFF762A637F4}">
      <formula1>$AL$1:$AL$3</formula1>
    </dataValidation>
    <dataValidation type="list" allowBlank="1" showInputMessage="1" showErrorMessage="1" sqref="G5:G10 I5:L10" xr:uid="{E81AB875-9431-4962-BC6E-4766693A45B7}">
      <formula1>$AK$1:$AK$2</formula1>
    </dataValidation>
    <dataValidation type="whole" allowBlank="1" showInputMessage="1" showErrorMessage="1" errorTitle="ΠΡΟΣΟΧΗ!" error="ΕΩΣ 84 ΜΗΝΕΣ" sqref="N5:N10" xr:uid="{4FCD3AE5-19E3-4BB2-B2EC-E5DC5C1A985D}">
      <formula1>0</formula1>
      <formula2>84</formula2>
    </dataValidation>
    <dataValidation type="list" allowBlank="1" showInputMessage="1" showErrorMessage="1" sqref="H5:H10" xr:uid="{92DC5531-4CB3-43AC-B3AD-87E89A155047}">
      <formula1>$AJ$1:$AJ$9</formula1>
    </dataValidation>
  </dataValidations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F0A5-03B1-4036-A2F7-A780DF1BF1C2}">
  <sheetPr>
    <pageSetUpPr fitToPage="1"/>
  </sheetPr>
  <dimension ref="A1:AI37"/>
  <sheetViews>
    <sheetView workbookViewId="0">
      <selection activeCell="G9" sqref="G9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19.140625" style="1" customWidth="1"/>
    <col min="5" max="5" width="26.28515625" style="1" bestFit="1" customWidth="1"/>
    <col min="6" max="6" width="20.28515625" style="1" customWidth="1"/>
    <col min="7" max="7" width="31.5703125" style="1" bestFit="1" customWidth="1"/>
    <col min="8" max="8" width="13.28515625" style="1" customWidth="1"/>
    <col min="9" max="11" width="14.42578125" style="1" customWidth="1"/>
    <col min="12" max="12" width="14.28515625" style="1" customWidth="1"/>
    <col min="13" max="13" width="28.140625" style="1" customWidth="1"/>
    <col min="14" max="14" width="23" style="1" customWidth="1"/>
    <col min="15" max="15" width="11.5703125" style="1" customWidth="1"/>
    <col min="16" max="16" width="15" style="1" customWidth="1"/>
    <col min="17" max="17" width="10.85546875" style="1" customWidth="1"/>
    <col min="18" max="32" width="9.140625" style="1"/>
    <col min="33" max="33" width="11.140625" style="1" customWidth="1"/>
    <col min="34" max="34" width="9.140625" style="1"/>
    <col min="35" max="35" width="10.5703125" style="1" customWidth="1"/>
    <col min="36" max="16384" width="9.140625" style="1"/>
  </cols>
  <sheetData>
    <row r="1" spans="1:35" ht="62.25" customHeight="1" thickBot="1" x14ac:dyDescent="0.3">
      <c r="A1" s="112" t="s">
        <v>96</v>
      </c>
      <c r="B1" s="105"/>
      <c r="C1" s="105"/>
      <c r="D1" s="105"/>
      <c r="E1" s="105"/>
      <c r="F1" s="105"/>
      <c r="G1" s="48"/>
      <c r="H1" s="49"/>
      <c r="I1" s="49"/>
      <c r="J1" s="49"/>
      <c r="K1" s="49"/>
      <c r="L1" s="49"/>
      <c r="M1" s="49"/>
      <c r="N1" s="49"/>
      <c r="O1" s="49"/>
      <c r="P1" s="49"/>
      <c r="Q1" s="50"/>
      <c r="AG1" s="1" t="s">
        <v>19</v>
      </c>
      <c r="AH1" s="1" t="s">
        <v>11</v>
      </c>
      <c r="AI1" s="1" t="s">
        <v>12</v>
      </c>
    </row>
    <row r="2" spans="1:35" ht="22.5" customHeight="1" x14ac:dyDescent="0.25">
      <c r="A2" s="100" t="s">
        <v>97</v>
      </c>
      <c r="B2" s="101"/>
      <c r="C2" s="101"/>
      <c r="D2" s="101"/>
      <c r="E2" s="101"/>
      <c r="F2" s="101"/>
      <c r="G2" s="35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35" ht="15.75" x14ac:dyDescent="0.25">
      <c r="A3" s="102" t="s">
        <v>112</v>
      </c>
      <c r="B3" s="103"/>
      <c r="C3" s="103"/>
      <c r="D3" s="103"/>
      <c r="E3" s="103"/>
      <c r="F3" s="103"/>
      <c r="G3" s="2"/>
      <c r="H3" s="2"/>
      <c r="I3" s="2"/>
      <c r="J3" s="2"/>
      <c r="K3" s="2"/>
      <c r="L3" s="2"/>
      <c r="M3" s="2"/>
      <c r="N3" s="2"/>
      <c r="O3" s="2"/>
      <c r="P3" s="2"/>
      <c r="Q3" s="4"/>
    </row>
    <row r="4" spans="1:35" s="13" customFormat="1" ht="67.5" customHeight="1" x14ac:dyDescent="0.25">
      <c r="A4" s="3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18</v>
      </c>
      <c r="G4" s="9" t="s">
        <v>25</v>
      </c>
      <c r="H4" s="9" t="s">
        <v>16</v>
      </c>
      <c r="I4" s="9" t="s">
        <v>47</v>
      </c>
      <c r="J4" s="9" t="s">
        <v>42</v>
      </c>
      <c r="K4" s="9" t="s">
        <v>10</v>
      </c>
      <c r="L4" s="9"/>
      <c r="M4" s="9" t="s">
        <v>17</v>
      </c>
      <c r="N4" s="9" t="s">
        <v>9</v>
      </c>
      <c r="O4" s="9" t="s">
        <v>29</v>
      </c>
      <c r="P4" s="9" t="s">
        <v>9</v>
      </c>
      <c r="Q4" s="39" t="s">
        <v>3</v>
      </c>
      <c r="AG4" s="1" t="s">
        <v>20</v>
      </c>
    </row>
    <row r="5" spans="1:35" x14ac:dyDescent="0.25">
      <c r="A5" s="40">
        <v>1</v>
      </c>
      <c r="B5" s="2">
        <v>3677</v>
      </c>
      <c r="C5" s="31">
        <v>45782</v>
      </c>
      <c r="D5" s="2" t="s">
        <v>33</v>
      </c>
      <c r="E5" s="2" t="s">
        <v>34</v>
      </c>
      <c r="F5" s="2" t="s">
        <v>59</v>
      </c>
      <c r="G5" s="2" t="s">
        <v>11</v>
      </c>
      <c r="H5" s="6" t="s">
        <v>19</v>
      </c>
      <c r="I5" s="2" t="s">
        <v>11</v>
      </c>
      <c r="J5" s="2" t="s">
        <v>11</v>
      </c>
      <c r="K5" s="2" t="s">
        <v>11</v>
      </c>
      <c r="L5" s="2" t="str">
        <f>IF(AND(G5="ΝΑΙ"),"ΟΚ","ΑΠΟΡΡΙΠΤΕΤΑΙ")</f>
        <v>ΟΚ</v>
      </c>
      <c r="M5" s="2">
        <v>84</v>
      </c>
      <c r="N5" s="2">
        <f t="shared" ref="N5:N6" si="0">M5*7</f>
        <v>588</v>
      </c>
      <c r="O5" s="2"/>
      <c r="P5" s="2">
        <f t="shared" ref="P5:P6" si="1">IF(O5="ΑΡΙΣΤΗ",100,IF(O5="ΠΟΛΥ ΚΑΛΗ",50,IF(O5="ΚΑΛΗ",30,)))</f>
        <v>0</v>
      </c>
      <c r="Q5" s="41">
        <f t="shared" ref="Q5:Q6" si="2">N5+P5</f>
        <v>588</v>
      </c>
    </row>
    <row r="6" spans="1:35" x14ac:dyDescent="0.25">
      <c r="A6" s="40">
        <v>2</v>
      </c>
      <c r="B6" s="2">
        <v>4044</v>
      </c>
      <c r="C6" s="31">
        <v>45789</v>
      </c>
      <c r="D6" s="2" t="s">
        <v>43</v>
      </c>
      <c r="E6" s="2" t="s">
        <v>44</v>
      </c>
      <c r="F6" s="2" t="s">
        <v>59</v>
      </c>
      <c r="G6" s="2" t="s">
        <v>11</v>
      </c>
      <c r="H6" s="6" t="s">
        <v>19</v>
      </c>
      <c r="I6" s="2" t="s">
        <v>11</v>
      </c>
      <c r="J6" s="2" t="s">
        <v>11</v>
      </c>
      <c r="K6" s="2" t="s">
        <v>11</v>
      </c>
      <c r="L6" s="2" t="str">
        <f>IF(AND(G6="ΝΑΙ",K6="ΝΑΙ"),"ΟΚ","ΑΠΟΡΡΙΠΤΕΤΑΙ")</f>
        <v>ΟΚ</v>
      </c>
      <c r="M6" s="2">
        <v>84</v>
      </c>
      <c r="N6" s="2">
        <f t="shared" si="0"/>
        <v>588</v>
      </c>
      <c r="O6" s="2"/>
      <c r="P6" s="2">
        <f t="shared" si="1"/>
        <v>0</v>
      </c>
      <c r="Q6" s="41">
        <f t="shared" si="2"/>
        <v>588</v>
      </c>
    </row>
    <row r="7" spans="1:35" ht="15.75" x14ac:dyDescent="0.25">
      <c r="A7" s="102" t="s">
        <v>103</v>
      </c>
      <c r="B7" s="103"/>
      <c r="C7" s="103"/>
      <c r="D7" s="103"/>
      <c r="E7" s="103"/>
      <c r="F7" s="103"/>
      <c r="G7" s="2"/>
      <c r="H7" s="2"/>
      <c r="I7" s="2"/>
      <c r="J7" s="2"/>
      <c r="K7" s="2"/>
      <c r="L7" s="2"/>
      <c r="M7" s="2"/>
      <c r="N7" s="2"/>
      <c r="O7" s="2"/>
      <c r="P7" s="2"/>
      <c r="Q7" s="4"/>
    </row>
    <row r="8" spans="1:35" s="13" customFormat="1" ht="85.5" customHeight="1" x14ac:dyDescent="0.25">
      <c r="A8" s="38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18</v>
      </c>
      <c r="G8" s="9" t="s">
        <v>25</v>
      </c>
      <c r="H8" s="9" t="s">
        <v>16</v>
      </c>
      <c r="I8" s="9" t="s">
        <v>47</v>
      </c>
      <c r="J8" s="9" t="s">
        <v>42</v>
      </c>
      <c r="K8" s="9" t="s">
        <v>10</v>
      </c>
      <c r="L8" s="9"/>
      <c r="M8" s="9" t="s">
        <v>17</v>
      </c>
      <c r="N8" s="9" t="s">
        <v>9</v>
      </c>
      <c r="O8" s="9" t="s">
        <v>29</v>
      </c>
      <c r="P8" s="9" t="s">
        <v>9</v>
      </c>
      <c r="Q8" s="39" t="s">
        <v>3</v>
      </c>
      <c r="AG8" s="1" t="s">
        <v>20</v>
      </c>
    </row>
    <row r="9" spans="1:35" x14ac:dyDescent="0.25">
      <c r="A9" s="40">
        <v>1</v>
      </c>
      <c r="B9" s="2">
        <v>4035</v>
      </c>
      <c r="C9" s="31">
        <v>45789</v>
      </c>
      <c r="D9" s="2" t="s">
        <v>40</v>
      </c>
      <c r="E9" s="2" t="s">
        <v>41</v>
      </c>
      <c r="F9" s="2" t="s">
        <v>59</v>
      </c>
      <c r="G9" s="2" t="s">
        <v>11</v>
      </c>
      <c r="H9" s="6" t="s">
        <v>20</v>
      </c>
      <c r="I9" s="2" t="s">
        <v>11</v>
      </c>
      <c r="J9" s="2" t="s">
        <v>11</v>
      </c>
      <c r="K9" s="2" t="s">
        <v>11</v>
      </c>
      <c r="L9" s="2" t="str">
        <f>IF(AND(G9="ΝΑΙ",K9="ΝΑΙ"),"ΟΚ","ΑΠΟΡΡΙΠΤΕΤΑΙ")</f>
        <v>ΟΚ</v>
      </c>
      <c r="M9" s="2"/>
      <c r="N9" s="2">
        <f t="shared" ref="N9" si="3">M9*7</f>
        <v>0</v>
      </c>
      <c r="O9" s="2"/>
      <c r="P9" s="2">
        <f t="shared" ref="P9" si="4">IF(O9="ΑΡΙΣΤΗ",100,IF(O9="ΠΟΛΥ ΚΑΛΗ",50,IF(O9="ΚΑΛΗ",30,)))</f>
        <v>0</v>
      </c>
      <c r="Q9" s="41">
        <f t="shared" ref="Q9" si="5">N9+P9</f>
        <v>0</v>
      </c>
    </row>
    <row r="10" spans="1:35" ht="15.75" x14ac:dyDescent="0.25">
      <c r="A10" s="102" t="s">
        <v>104</v>
      </c>
      <c r="B10" s="103"/>
      <c r="C10" s="103"/>
      <c r="D10" s="103"/>
      <c r="E10" s="103"/>
      <c r="F10" s="103"/>
      <c r="G10" s="2"/>
      <c r="H10" s="2"/>
      <c r="I10" s="2"/>
      <c r="J10" s="2"/>
      <c r="K10" s="2"/>
      <c r="L10" s="2"/>
      <c r="M10" s="2"/>
      <c r="N10" s="2"/>
      <c r="O10" s="2"/>
      <c r="P10" s="2"/>
      <c r="Q10" s="4"/>
    </row>
    <row r="11" spans="1:35" s="13" customFormat="1" ht="90" customHeight="1" x14ac:dyDescent="0.25">
      <c r="A11" s="38" t="s">
        <v>4</v>
      </c>
      <c r="B11" s="9" t="s">
        <v>5</v>
      </c>
      <c r="C11" s="9" t="s">
        <v>6</v>
      </c>
      <c r="D11" s="9" t="s">
        <v>7</v>
      </c>
      <c r="E11" s="9" t="s">
        <v>8</v>
      </c>
      <c r="F11" s="9" t="s">
        <v>18</v>
      </c>
      <c r="G11" s="9" t="s">
        <v>26</v>
      </c>
      <c r="H11" s="9" t="s">
        <v>16</v>
      </c>
      <c r="I11" s="9" t="s">
        <v>46</v>
      </c>
      <c r="J11" s="9" t="s">
        <v>45</v>
      </c>
      <c r="K11" s="9" t="s">
        <v>28</v>
      </c>
      <c r="L11" s="9" t="s">
        <v>27</v>
      </c>
      <c r="M11" s="9"/>
      <c r="N11" s="9" t="s">
        <v>17</v>
      </c>
      <c r="O11" s="9" t="s">
        <v>9</v>
      </c>
      <c r="P11" s="9" t="s">
        <v>29</v>
      </c>
      <c r="Q11" s="11" t="s">
        <v>9</v>
      </c>
      <c r="AH11" s="20" t="s">
        <v>20</v>
      </c>
    </row>
    <row r="12" spans="1:35" s="20" customFormat="1" ht="45.75" thickBot="1" x14ac:dyDescent="0.3">
      <c r="A12" s="42">
        <v>1</v>
      </c>
      <c r="B12" s="43">
        <v>4105</v>
      </c>
      <c r="C12" s="44" t="s">
        <v>78</v>
      </c>
      <c r="D12" s="43" t="s">
        <v>35</v>
      </c>
      <c r="E12" s="43" t="s">
        <v>79</v>
      </c>
      <c r="F12" s="43" t="s">
        <v>59</v>
      </c>
      <c r="G12" s="45" t="s">
        <v>11</v>
      </c>
      <c r="H12" s="46" t="s">
        <v>24</v>
      </c>
      <c r="I12" s="45" t="s">
        <v>11</v>
      </c>
      <c r="J12" s="45" t="s">
        <v>11</v>
      </c>
      <c r="K12" s="45" t="s">
        <v>11</v>
      </c>
      <c r="L12" s="45" t="s">
        <v>11</v>
      </c>
      <c r="M12" s="45" t="str">
        <f t="shared" ref="M12" si="6">IF(AND(G12="ΝΑΙ",L12="ΝΑΙ",K12="ΝΑΙ",I12="ΝΑΙ",J12="ΝΑΙ"),"ΟΚ","ΑΠΟΡΡΙΠΤΕΤΑΙ")</f>
        <v>ΟΚ</v>
      </c>
      <c r="N12" s="45">
        <v>41</v>
      </c>
      <c r="O12" s="45">
        <f t="shared" ref="O12" si="7">N12*7</f>
        <v>287</v>
      </c>
      <c r="P12" s="45" t="s">
        <v>15</v>
      </c>
      <c r="Q12" s="47">
        <f t="shared" ref="Q12" si="8">IF(P12="ΑΡΙΣΤΗ",100,IF(P12="ΠΟΛΥ ΚΑΛΗ",50,IF(P12="ΚΑΛΗ",30,)))</f>
        <v>30</v>
      </c>
    </row>
    <row r="13" spans="1:35" ht="22.5" customHeight="1" x14ac:dyDescent="0.25">
      <c r="A13" s="104" t="s">
        <v>98</v>
      </c>
      <c r="B13" s="105"/>
      <c r="C13" s="105"/>
      <c r="D13" s="105"/>
      <c r="E13" s="105"/>
      <c r="F13" s="105"/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50"/>
    </row>
    <row r="14" spans="1:35" ht="15.75" x14ac:dyDescent="0.25">
      <c r="A14" s="106" t="s">
        <v>105</v>
      </c>
      <c r="B14" s="107"/>
      <c r="C14" s="107"/>
      <c r="D14" s="107"/>
      <c r="E14" s="107"/>
      <c r="F14" s="107"/>
      <c r="Q14" s="51"/>
    </row>
    <row r="15" spans="1:35" s="13" customFormat="1" ht="66" customHeight="1" x14ac:dyDescent="0.25">
      <c r="A15" s="38" t="s">
        <v>4</v>
      </c>
      <c r="B15" s="9" t="s">
        <v>5</v>
      </c>
      <c r="C15" s="10" t="s">
        <v>6</v>
      </c>
      <c r="D15" s="10" t="s">
        <v>7</v>
      </c>
      <c r="E15" s="10" t="s">
        <v>8</v>
      </c>
      <c r="F15" s="11" t="s">
        <v>18</v>
      </c>
      <c r="G15" s="12" t="s">
        <v>25</v>
      </c>
      <c r="H15" s="12" t="s">
        <v>16</v>
      </c>
      <c r="I15" s="28" t="s">
        <v>47</v>
      </c>
      <c r="J15" s="28" t="s">
        <v>42</v>
      </c>
      <c r="K15" s="11" t="s">
        <v>10</v>
      </c>
      <c r="L15" s="18"/>
      <c r="M15" s="12" t="s">
        <v>17</v>
      </c>
      <c r="N15" s="9" t="s">
        <v>9</v>
      </c>
      <c r="O15" s="26" t="s">
        <v>29</v>
      </c>
      <c r="P15" s="9" t="s">
        <v>9</v>
      </c>
      <c r="Q15" s="52" t="s">
        <v>3</v>
      </c>
      <c r="AH15" s="1" t="s">
        <v>20</v>
      </c>
    </row>
    <row r="16" spans="1:35" ht="30" x14ac:dyDescent="0.25">
      <c r="A16" s="40">
        <v>1</v>
      </c>
      <c r="B16" s="27" t="s">
        <v>75</v>
      </c>
      <c r="C16" s="29" t="s">
        <v>74</v>
      </c>
      <c r="D16" s="3" t="s">
        <v>48</v>
      </c>
      <c r="E16" s="3" t="s">
        <v>49</v>
      </c>
      <c r="F16" s="4" t="s">
        <v>36</v>
      </c>
      <c r="G16" s="5" t="s">
        <v>11</v>
      </c>
      <c r="H16" s="15" t="s">
        <v>19</v>
      </c>
      <c r="I16" s="5" t="s">
        <v>11</v>
      </c>
      <c r="J16" s="5" t="s">
        <v>11</v>
      </c>
      <c r="K16" s="2" t="s">
        <v>11</v>
      </c>
      <c r="L16" s="16" t="str">
        <f>IF(AND(G16="ΝΑΙ",K16="ΝΑΙ"),"ΟΚ","ΑΠΟΡΡΙΠΤΕΤΑΙ")</f>
        <v>ΟΚ</v>
      </c>
      <c r="M16" s="5">
        <v>74</v>
      </c>
      <c r="N16" s="5">
        <f t="shared" ref="N16" si="9">M16*7</f>
        <v>518</v>
      </c>
      <c r="O16" s="5" t="s">
        <v>12</v>
      </c>
      <c r="P16" s="5">
        <f t="shared" ref="P16" si="10">IF(O16="ΑΡΙΣΤΗ",100,IF(O16="ΠΟΛΥ ΚΑΛΗ",50,IF(O16="ΚΑΛΗ",30,)))</f>
        <v>100</v>
      </c>
      <c r="Q16" s="53">
        <f t="shared" ref="Q16" si="11">N16+P16</f>
        <v>618</v>
      </c>
    </row>
    <row r="17" spans="1:35" ht="30" customHeight="1" x14ac:dyDescent="0.25">
      <c r="A17" s="108" t="s">
        <v>106</v>
      </c>
      <c r="B17" s="109"/>
      <c r="C17" s="109"/>
      <c r="D17" s="109"/>
      <c r="E17" s="109"/>
      <c r="F17" s="109"/>
      <c r="Q17" s="51"/>
    </row>
    <row r="18" spans="1:35" s="13" customFormat="1" ht="105" x14ac:dyDescent="0.25">
      <c r="A18" s="38" t="s">
        <v>4</v>
      </c>
      <c r="B18" s="9" t="s">
        <v>5</v>
      </c>
      <c r="C18" s="10" t="s">
        <v>6</v>
      </c>
      <c r="D18" s="10" t="s">
        <v>7</v>
      </c>
      <c r="E18" s="10" t="s">
        <v>8</v>
      </c>
      <c r="F18" s="11" t="s">
        <v>18</v>
      </c>
      <c r="G18" s="12" t="s">
        <v>26</v>
      </c>
      <c r="H18" s="12" t="s">
        <v>16</v>
      </c>
      <c r="I18" s="12" t="s">
        <v>46</v>
      </c>
      <c r="J18" s="12" t="s">
        <v>45</v>
      </c>
      <c r="K18" s="9" t="s">
        <v>28</v>
      </c>
      <c r="L18" s="9" t="s">
        <v>27</v>
      </c>
      <c r="M18" s="18"/>
      <c r="N18" s="12" t="s">
        <v>17</v>
      </c>
      <c r="O18" s="9" t="s">
        <v>9</v>
      </c>
      <c r="P18" s="26" t="s">
        <v>29</v>
      </c>
      <c r="Q18" s="11" t="s">
        <v>9</v>
      </c>
      <c r="AI18" s="20" t="s">
        <v>20</v>
      </c>
    </row>
    <row r="19" spans="1:35" s="20" customFormat="1" ht="45.75" thickBot="1" x14ac:dyDescent="0.3">
      <c r="A19" s="42">
        <v>1</v>
      </c>
      <c r="B19" s="54">
        <v>4294</v>
      </c>
      <c r="C19" s="55" t="s">
        <v>86</v>
      </c>
      <c r="D19" s="54" t="s">
        <v>87</v>
      </c>
      <c r="E19" s="54" t="s">
        <v>88</v>
      </c>
      <c r="F19" s="56" t="s">
        <v>36</v>
      </c>
      <c r="G19" s="57" t="s">
        <v>11</v>
      </c>
      <c r="H19" s="58" t="s">
        <v>20</v>
      </c>
      <c r="I19" s="45" t="s">
        <v>11</v>
      </c>
      <c r="J19" s="45" t="s">
        <v>11</v>
      </c>
      <c r="K19" s="45" t="s">
        <v>11</v>
      </c>
      <c r="L19" s="59" t="s">
        <v>11</v>
      </c>
      <c r="M19" s="60" t="str">
        <f t="shared" ref="M19" si="12">IF(AND(G19="ΝΑΙ",L19="ΝΑΙ",K19="ΝΑΙ",I19="ΝΑΙ",J19="ΝΑΙ"),"ΟΚ","ΑΠΟΡΡΙΠΤΕΤΑΙ")</f>
        <v>ΟΚ</v>
      </c>
      <c r="N19" s="57">
        <v>48</v>
      </c>
      <c r="O19" s="57">
        <f t="shared" ref="O19" si="13">N19*7</f>
        <v>336</v>
      </c>
      <c r="P19" s="57"/>
      <c r="Q19" s="61">
        <f t="shared" ref="Q19" si="14">IF(P19="ΑΡΙΣΤΗ",100,IF(P19="ΠΟΛΥ ΚΑΛΗ",50,IF(P19="ΚΑΛΗ",30,)))</f>
        <v>0</v>
      </c>
      <c r="AI19" s="20" t="s">
        <v>22</v>
      </c>
    </row>
    <row r="20" spans="1:35" ht="22.5" customHeight="1" x14ac:dyDescent="0.25">
      <c r="A20" s="100" t="s">
        <v>99</v>
      </c>
      <c r="B20" s="101"/>
      <c r="C20" s="101"/>
      <c r="D20" s="101"/>
      <c r="E20" s="101"/>
      <c r="F20" s="110"/>
      <c r="G20" s="81"/>
      <c r="Q20" s="51"/>
    </row>
    <row r="21" spans="1:35" ht="38.25" customHeight="1" x14ac:dyDescent="0.25">
      <c r="A21" s="93" t="s">
        <v>107</v>
      </c>
      <c r="B21" s="94"/>
      <c r="C21" s="94"/>
      <c r="D21" s="94"/>
      <c r="E21" s="94"/>
      <c r="F21" s="111"/>
      <c r="Q21" s="51"/>
    </row>
    <row r="22" spans="1:35" ht="15.75" thickBot="1" x14ac:dyDescent="0.3">
      <c r="A22" s="95" t="s">
        <v>113</v>
      </c>
      <c r="B22" s="96"/>
      <c r="C22" s="96"/>
      <c r="D22" s="96"/>
      <c r="E22" s="96"/>
      <c r="F22" s="97"/>
      <c r="Q22" s="51"/>
    </row>
    <row r="23" spans="1:35" ht="22.5" customHeight="1" x14ac:dyDescent="0.25">
      <c r="A23" s="100" t="s">
        <v>100</v>
      </c>
      <c r="B23" s="101"/>
      <c r="C23" s="101"/>
      <c r="D23" s="101"/>
      <c r="E23" s="101"/>
      <c r="F23" s="101"/>
      <c r="G23" s="35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35" ht="38.25" customHeight="1" x14ac:dyDescent="0.25">
      <c r="A24" s="93" t="s">
        <v>108</v>
      </c>
      <c r="B24" s="94"/>
      <c r="C24" s="94"/>
      <c r="D24" s="94"/>
      <c r="E24" s="94"/>
      <c r="F24" s="94"/>
      <c r="G24" s="2"/>
      <c r="H24" s="2"/>
      <c r="I24" s="2"/>
      <c r="J24" s="2"/>
      <c r="K24" s="2"/>
      <c r="L24" s="2"/>
      <c r="M24" s="2"/>
      <c r="N24" s="2"/>
      <c r="O24" s="2"/>
      <c r="P24" s="2"/>
      <c r="Q24" s="4"/>
    </row>
    <row r="25" spans="1:35" s="13" customFormat="1" ht="63" customHeight="1" x14ac:dyDescent="0.25">
      <c r="A25" s="38" t="s">
        <v>4</v>
      </c>
      <c r="B25" s="9" t="s">
        <v>5</v>
      </c>
      <c r="C25" s="9" t="s">
        <v>6</v>
      </c>
      <c r="D25" s="9" t="s">
        <v>7</v>
      </c>
      <c r="E25" s="9" t="s">
        <v>8</v>
      </c>
      <c r="F25" s="9" t="s">
        <v>18</v>
      </c>
      <c r="G25" s="9" t="s">
        <v>25</v>
      </c>
      <c r="H25" s="9" t="s">
        <v>16</v>
      </c>
      <c r="I25" s="9" t="s">
        <v>47</v>
      </c>
      <c r="J25" s="9" t="s">
        <v>42</v>
      </c>
      <c r="K25" s="9" t="s">
        <v>10</v>
      </c>
      <c r="L25" s="9"/>
      <c r="M25" s="9" t="s">
        <v>17</v>
      </c>
      <c r="N25" s="9" t="s">
        <v>9</v>
      </c>
      <c r="O25" s="9" t="s">
        <v>29</v>
      </c>
      <c r="P25" s="9" t="s">
        <v>9</v>
      </c>
      <c r="Q25" s="39" t="s">
        <v>3</v>
      </c>
      <c r="AG25" s="1" t="s">
        <v>20</v>
      </c>
    </row>
    <row r="26" spans="1:35" ht="15.75" thickBot="1" x14ac:dyDescent="0.3">
      <c r="A26" s="63">
        <v>1</v>
      </c>
      <c r="B26" s="43">
        <v>4043</v>
      </c>
      <c r="C26" s="64">
        <v>45789</v>
      </c>
      <c r="D26" s="43" t="s">
        <v>37</v>
      </c>
      <c r="E26" s="43" t="s">
        <v>38</v>
      </c>
      <c r="F26" s="43" t="s">
        <v>56</v>
      </c>
      <c r="G26" s="43" t="s">
        <v>11</v>
      </c>
      <c r="H26" s="62" t="s">
        <v>19</v>
      </c>
      <c r="I26" s="43" t="s">
        <v>11</v>
      </c>
      <c r="J26" s="43" t="s">
        <v>11</v>
      </c>
      <c r="K26" s="43"/>
      <c r="L26" s="43" t="s">
        <v>39</v>
      </c>
      <c r="M26" s="43">
        <v>84</v>
      </c>
      <c r="N26" s="43">
        <f t="shared" ref="N26" si="15">M26*7</f>
        <v>588</v>
      </c>
      <c r="O26" s="43"/>
      <c r="P26" s="43">
        <f t="shared" ref="P26" si="16">IF(O26="ΑΡΙΣΤΗ",100,IF(O26="ΠΟΛΥ ΚΑΛΗ",50,IF(O26="ΚΑΛΗ",30,)))</f>
        <v>0</v>
      </c>
      <c r="Q26" s="65">
        <f t="shared" ref="Q26" si="17">N26+P26</f>
        <v>588</v>
      </c>
      <c r="AG26" s="1" t="s">
        <v>32</v>
      </c>
    </row>
    <row r="27" spans="1:35" ht="22.5" customHeight="1" x14ac:dyDescent="0.25">
      <c r="A27" s="100" t="s">
        <v>101</v>
      </c>
      <c r="B27" s="101"/>
      <c r="C27" s="101"/>
      <c r="D27" s="101"/>
      <c r="E27" s="101"/>
      <c r="F27" s="101"/>
      <c r="G27" s="35"/>
      <c r="H27" s="36"/>
      <c r="I27" s="36"/>
      <c r="J27" s="36"/>
      <c r="K27" s="36"/>
      <c r="L27" s="36"/>
      <c r="M27" s="36"/>
      <c r="N27" s="36"/>
      <c r="O27" s="36"/>
      <c r="P27" s="36"/>
      <c r="Q27" s="37"/>
    </row>
    <row r="28" spans="1:35" ht="38.25" customHeight="1" x14ac:dyDescent="0.25">
      <c r="A28" s="93" t="s">
        <v>109</v>
      </c>
      <c r="B28" s="94"/>
      <c r="C28" s="94"/>
      <c r="D28" s="94"/>
      <c r="E28" s="94"/>
      <c r="F28" s="94"/>
      <c r="G28" s="2"/>
      <c r="H28" s="2"/>
      <c r="I28" s="2"/>
      <c r="J28" s="2"/>
      <c r="K28" s="2"/>
      <c r="L28" s="2"/>
      <c r="M28" s="2"/>
      <c r="N28" s="2"/>
      <c r="O28" s="2"/>
      <c r="P28" s="2"/>
      <c r="Q28" s="4"/>
    </row>
    <row r="29" spans="1:35" s="13" customFormat="1" ht="61.5" customHeight="1" x14ac:dyDescent="0.25">
      <c r="A29" s="38" t="s">
        <v>4</v>
      </c>
      <c r="B29" s="9" t="s">
        <v>5</v>
      </c>
      <c r="C29" s="9" t="s">
        <v>6</v>
      </c>
      <c r="D29" s="9" t="s">
        <v>7</v>
      </c>
      <c r="E29" s="9" t="s">
        <v>8</v>
      </c>
      <c r="F29" s="9" t="s">
        <v>18</v>
      </c>
      <c r="G29" s="9" t="s">
        <v>25</v>
      </c>
      <c r="H29" s="9" t="s">
        <v>16</v>
      </c>
      <c r="I29" s="9" t="s">
        <v>47</v>
      </c>
      <c r="J29" s="9" t="s">
        <v>42</v>
      </c>
      <c r="K29" s="9" t="s">
        <v>10</v>
      </c>
      <c r="L29" s="9"/>
      <c r="M29" s="9" t="s">
        <v>17</v>
      </c>
      <c r="N29" s="9" t="s">
        <v>9</v>
      </c>
      <c r="O29" s="9" t="s">
        <v>29</v>
      </c>
      <c r="P29" s="9" t="s">
        <v>9</v>
      </c>
      <c r="Q29" s="39" t="s">
        <v>3</v>
      </c>
      <c r="AH29" s="1" t="s">
        <v>20</v>
      </c>
    </row>
    <row r="30" spans="1:35" ht="15.75" thickBot="1" x14ac:dyDescent="0.3">
      <c r="A30" s="63">
        <v>1</v>
      </c>
      <c r="B30" s="54">
        <v>3867</v>
      </c>
      <c r="C30" s="55">
        <v>45785</v>
      </c>
      <c r="D30" s="54" t="s">
        <v>69</v>
      </c>
      <c r="E30" s="54" t="s">
        <v>70</v>
      </c>
      <c r="F30" s="54" t="s">
        <v>71</v>
      </c>
      <c r="G30" s="43" t="s">
        <v>11</v>
      </c>
      <c r="H30" s="62" t="s">
        <v>19</v>
      </c>
      <c r="I30" s="43" t="s">
        <v>11</v>
      </c>
      <c r="J30" s="43" t="s">
        <v>11</v>
      </c>
      <c r="K30" s="43" t="s">
        <v>11</v>
      </c>
      <c r="L30" s="43" t="str">
        <f>IF(AND(G30="ΝΑΙ",K30="ΝΑΙ"),"ΟΚ","ΑΠΟΡΡΙΠΤΕΤΑΙ")</f>
        <v>ΟΚ</v>
      </c>
      <c r="M30" s="43">
        <v>38</v>
      </c>
      <c r="N30" s="43">
        <f t="shared" ref="N30" si="18">M30*7</f>
        <v>266</v>
      </c>
      <c r="O30" s="43" t="s">
        <v>12</v>
      </c>
      <c r="P30" s="43">
        <f t="shared" ref="P30" si="19">IF(O30="ΑΡΙΣΤΗ",100,IF(O30="ΠΟΛΥ ΚΑΛΗ",50,IF(O30="ΚΑΛΗ",30,)))</f>
        <v>100</v>
      </c>
      <c r="Q30" s="65">
        <f t="shared" ref="Q30" si="20">N30+P30</f>
        <v>366</v>
      </c>
    </row>
    <row r="31" spans="1:35" ht="22.5" customHeight="1" x14ac:dyDescent="0.25">
      <c r="A31" s="100" t="s">
        <v>102</v>
      </c>
      <c r="B31" s="101"/>
      <c r="C31" s="101"/>
      <c r="D31" s="101"/>
      <c r="E31" s="101"/>
      <c r="F31" s="101"/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7"/>
    </row>
    <row r="32" spans="1:35" ht="19.5" customHeight="1" x14ac:dyDescent="0.25">
      <c r="A32" s="102" t="s">
        <v>110</v>
      </c>
      <c r="B32" s="103"/>
      <c r="C32" s="103"/>
      <c r="D32" s="103"/>
      <c r="E32" s="103"/>
      <c r="F32" s="103"/>
      <c r="G32" s="2"/>
      <c r="H32" s="2"/>
      <c r="I32" s="2"/>
      <c r="J32" s="2"/>
      <c r="K32" s="2"/>
      <c r="L32" s="2"/>
      <c r="M32" s="2"/>
      <c r="N32" s="2"/>
      <c r="O32" s="2"/>
      <c r="P32" s="2"/>
      <c r="Q32" s="4"/>
    </row>
    <row r="33" spans="1:35" s="13" customFormat="1" ht="64.5" customHeight="1" x14ac:dyDescent="0.25">
      <c r="A33" s="38" t="s">
        <v>4</v>
      </c>
      <c r="B33" s="9" t="s">
        <v>5</v>
      </c>
      <c r="C33" s="9" t="s">
        <v>6</v>
      </c>
      <c r="D33" s="9" t="s">
        <v>7</v>
      </c>
      <c r="E33" s="9" t="s">
        <v>8</v>
      </c>
      <c r="F33" s="9" t="s">
        <v>18</v>
      </c>
      <c r="G33" s="9" t="s">
        <v>25</v>
      </c>
      <c r="H33" s="9" t="s">
        <v>16</v>
      </c>
      <c r="I33" s="9" t="s">
        <v>47</v>
      </c>
      <c r="J33" s="9" t="s">
        <v>42</v>
      </c>
      <c r="K33" s="9" t="s">
        <v>10</v>
      </c>
      <c r="L33" s="9"/>
      <c r="M33" s="9" t="s">
        <v>17</v>
      </c>
      <c r="N33" s="9" t="s">
        <v>9</v>
      </c>
      <c r="O33" s="9" t="s">
        <v>29</v>
      </c>
      <c r="P33" s="9" t="s">
        <v>9</v>
      </c>
      <c r="Q33" s="39" t="s">
        <v>3</v>
      </c>
      <c r="AI33" s="1" t="s">
        <v>20</v>
      </c>
    </row>
    <row r="34" spans="1:35" x14ac:dyDescent="0.25">
      <c r="A34" s="40">
        <v>1</v>
      </c>
      <c r="B34" s="2">
        <v>3762</v>
      </c>
      <c r="C34" s="14">
        <v>45783</v>
      </c>
      <c r="D34" s="3" t="s">
        <v>60</v>
      </c>
      <c r="E34" s="3" t="s">
        <v>61</v>
      </c>
      <c r="F34" s="4" t="s">
        <v>62</v>
      </c>
      <c r="G34" s="5" t="s">
        <v>11</v>
      </c>
      <c r="H34" s="15" t="s">
        <v>32</v>
      </c>
      <c r="I34" s="5" t="s">
        <v>11</v>
      </c>
      <c r="J34" s="5" t="s">
        <v>11</v>
      </c>
      <c r="K34" s="2" t="s">
        <v>11</v>
      </c>
      <c r="L34" s="16" t="str">
        <f>IF(AND(G34="ΝΑΙ",K34="ΝΑΙ"),"ΟΚ","ΑΠΟΡΡΙΠΤΕΤΑΙ")</f>
        <v>ΟΚ</v>
      </c>
      <c r="M34" s="5"/>
      <c r="N34" s="5">
        <f>M34*7</f>
        <v>0</v>
      </c>
      <c r="O34" s="5" t="s">
        <v>12</v>
      </c>
      <c r="P34" s="5">
        <f>IF(O34="ΑΡΙΣΤΗ",100,IF(O34="ΠΟΛΥ ΚΑΛΗ",50,IF(O34="ΚΑΛΗ",30,)))</f>
        <v>100</v>
      </c>
      <c r="Q34" s="53">
        <f>N34+P34</f>
        <v>100</v>
      </c>
    </row>
    <row r="35" spans="1:35" ht="38.25" customHeight="1" x14ac:dyDescent="0.25">
      <c r="A35" s="93" t="s">
        <v>111</v>
      </c>
      <c r="B35" s="94"/>
      <c r="C35" s="94"/>
      <c r="D35" s="94"/>
      <c r="E35" s="94"/>
      <c r="F35" s="94"/>
      <c r="G35" s="2"/>
      <c r="H35" s="2"/>
      <c r="I35" s="2"/>
      <c r="J35" s="2"/>
      <c r="K35" s="2"/>
      <c r="L35" s="2"/>
      <c r="M35" s="2"/>
      <c r="N35" s="2"/>
      <c r="O35" s="2"/>
      <c r="P35" s="2"/>
      <c r="Q35" s="4"/>
    </row>
    <row r="36" spans="1:35" ht="15.75" thickBot="1" x14ac:dyDescent="0.3">
      <c r="A36" s="98" t="s">
        <v>113</v>
      </c>
      <c r="B36" s="99"/>
      <c r="C36" s="99"/>
      <c r="D36" s="99"/>
      <c r="E36" s="99"/>
      <c r="F36" s="99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66"/>
    </row>
    <row r="37" spans="1:35" x14ac:dyDescent="0.25">
      <c r="A37" s="67"/>
      <c r="B37" s="68"/>
      <c r="C37" s="68"/>
      <c r="D37" s="68"/>
      <c r="E37" s="68"/>
      <c r="F37" s="68"/>
    </row>
  </sheetData>
  <sheetProtection algorithmName="SHA-512" hashValue="y3WV0q8YJLb2KhpZF7ta7vJ85z3dFQ6VUDc19VmtiIYuEW4xv/idHt6wz7D8DgJNMjVhyi9Ww3c6Fl5ZqFAa9Q==" saltValue="Z2wPOf6hj8072lZ0TRBqNA==" spinCount="100000" sheet="1" formatCells="0" formatColumns="0" formatRows="0" insertColumns="0" insertRows="0" insertHyperlinks="0" deleteColumns="0" deleteRows="0" sort="0" autoFilter="0" pivotTables="0"/>
  <mergeCells count="19">
    <mergeCell ref="A32:F32"/>
    <mergeCell ref="A1:F1"/>
    <mergeCell ref="A3:F3"/>
    <mergeCell ref="A35:F35"/>
    <mergeCell ref="A22:F22"/>
    <mergeCell ref="A36:F36"/>
    <mergeCell ref="A2:F2"/>
    <mergeCell ref="A7:F7"/>
    <mergeCell ref="A10:F10"/>
    <mergeCell ref="A13:F13"/>
    <mergeCell ref="A14:F14"/>
    <mergeCell ref="A17:F17"/>
    <mergeCell ref="A20:F20"/>
    <mergeCell ref="A21:F21"/>
    <mergeCell ref="A23:F23"/>
    <mergeCell ref="A24:F24"/>
    <mergeCell ref="A27:F27"/>
    <mergeCell ref="A28:F28"/>
    <mergeCell ref="A31:F31"/>
  </mergeCells>
  <dataValidations count="19">
    <dataValidation type="whole" allowBlank="1" showInputMessage="1" showErrorMessage="1" errorTitle="ΠΡΟΣΟΧΗ!" error="ΕΩΣ 84 ΜΗΝΕΣ" sqref="M30 N10 N21:N22 N17 M26 N3 M5:M6 M9 N7 N14 M16 N24 N28 N32 N35 M34" xr:uid="{2B89E0ED-612C-4AA1-A2B5-82CB720D6139}">
      <formula1>1</formula1>
      <formula2>84</formula2>
    </dataValidation>
    <dataValidation type="list" allowBlank="1" showInputMessage="1" showErrorMessage="1" sqref="H24 J35:L35 H35 H32 J32:L32 H28 J28:L28 H10 H7 J7:L7 J3:L3 H3 J10:L10 H17 J21:L22 H21:H22 H14 J14:L14 J17:L17 J24:L24" xr:uid="{7A705214-265B-432A-B5DC-FBEE48FED499}">
      <formula1>$AG$1:$AG$1</formula1>
    </dataValidation>
    <dataValidation type="list" allowBlank="1" showInputMessage="1" showErrorMessage="1" sqref="P35 P32 P28 P7 P3 P10 P17 P21:P22 P14 P24" xr:uid="{33182900-930E-4812-9D71-E78A8DB3D87B}">
      <formula1>$AH$1:$AH$1</formula1>
    </dataValidation>
    <dataValidation type="list" allowBlank="1" showInputMessage="1" showErrorMessage="1" sqref="G5:G6 G9 I9:K9 I5:K6" xr:uid="{374681B4-4BC8-4C57-B2FB-49E59595C23B}">
      <formula1>$AH$1:$AH$2</formula1>
    </dataValidation>
    <dataValidation type="list" allowBlank="1" showInputMessage="1" showErrorMessage="1" sqref="O5:O6 O9" xr:uid="{A505B44E-2268-486E-948E-51FA31A3CF7C}">
      <formula1>$AI$1:$AI$3</formula1>
    </dataValidation>
    <dataValidation type="list" allowBlank="1" showInputMessage="1" showErrorMessage="1" sqref="H12" xr:uid="{8C9752C4-53BD-46EF-A2F3-3E9DD939AABA}">
      <formula1>$AH$1:$AH$9</formula1>
    </dataValidation>
    <dataValidation type="whole" allowBlank="1" showInputMessage="1" showErrorMessage="1" errorTitle="ΠΡΟΣΟΧΗ!" error="ΕΩΣ 84 ΜΗΝΕΣ" sqref="N12 N19" xr:uid="{2F2B2042-39E5-40B5-8883-3DB6ADDD0025}">
      <formula1>0</formula1>
      <formula2>84</formula2>
    </dataValidation>
    <dataValidation type="list" allowBlank="1" showInputMessage="1" showErrorMessage="1" sqref="I12:L12 G12 I16:K16 G16 I26:K26 G26" xr:uid="{DAD51703-FBEA-4C32-AD2D-736B8707D6BC}">
      <formula1>$AI$1:$AI$2</formula1>
    </dataValidation>
    <dataValidation type="list" allowBlank="1" showInputMessage="1" showErrorMessage="1" sqref="P12 O16 O26" xr:uid="{36AC3519-5819-47C8-87D1-C3F0914A5681}">
      <formula1>$AJ$1:$AJ$3</formula1>
    </dataValidation>
    <dataValidation type="list" allowBlank="1" showInputMessage="1" showErrorMessage="1" sqref="H19" xr:uid="{77341A97-4FE4-43E1-AC97-ACBC4D97791E}">
      <formula1>$AI$1:$AI$9</formula1>
    </dataValidation>
    <dataValidation type="list" allowBlank="1" showInputMessage="1" showErrorMessage="1" sqref="I19:L19 I30:K30 G19 G30 I34:K34 G34" xr:uid="{4C77F07F-85FA-4272-88A3-37957BD8B84C}">
      <formula1>$AJ$1:$AJ$2</formula1>
    </dataValidation>
    <dataValidation type="list" allowBlank="1" showInputMessage="1" showErrorMessage="1" sqref="P19 O30 O34" xr:uid="{A9066F4F-59F0-4BDC-8ED3-7F25CD46215D}">
      <formula1>$AK$1:$AK$3</formula1>
    </dataValidation>
    <dataValidation type="list" allowBlank="1" showInputMessage="1" showErrorMessage="1" sqref="H26" xr:uid="{4D1EC3D4-E222-4293-9B94-49EDAAECE504}">
      <formula1>$AH$1:$AH$20</formula1>
    </dataValidation>
    <dataValidation type="list" allowBlank="1" showInputMessage="1" showErrorMessage="1" sqref="H16" xr:uid="{4BB8E2F7-638B-4537-BACB-8E042EC63B3F}">
      <formula1>$AH$1:$AH$21</formula1>
    </dataValidation>
    <dataValidation type="list" allowBlank="1" showInputMessage="1" showErrorMessage="1" sqref="H6 H9" xr:uid="{39B77B56-F818-4E06-AF9B-4DC5973773CC}">
      <formula1>$AG$1:$AG$24</formula1>
    </dataValidation>
    <dataValidation type="list" allowBlank="1" showInputMessage="1" showErrorMessage="1" sqref="H30" xr:uid="{E50F1E80-57BB-4515-8039-6060B33707DC}">
      <formula1>$AI$1:$AI$21</formula1>
    </dataValidation>
    <dataValidation type="list" allowBlank="1" showInputMessage="1" showErrorMessage="1" sqref="H5" xr:uid="{C85AADF6-834B-4E9E-96B5-8BEA7C8B2614}">
      <formula1>$AG$1:$AG$26</formula1>
    </dataValidation>
    <dataValidation type="list" allowBlank="1" showInputMessage="1" showErrorMessage="1" sqref="H34" xr:uid="{AD693F82-B03F-4FB5-A391-266A786B1876}">
      <formula1>$AI$1:$AI$20</formula1>
    </dataValidation>
    <dataValidation type="list" allowBlank="1" showInputMessage="1" showErrorMessage="1" sqref="I32 I24 I7 I17 I21:I22 I3 I10 I14 I28 I35" xr:uid="{DBEA8A91-926F-4A5F-84EA-BC2CD957938C}">
      <formula1>$AF$1:$AF$45</formula1>
    </dataValidation>
  </dataValidation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4</vt:i4>
      </vt:variant>
    </vt:vector>
  </HeadingPairs>
  <TitlesOfParts>
    <vt:vector size="8" baseType="lpstr">
      <vt:lpstr>ΑΠΟΡΡΙΠΤΕΟΙ</vt:lpstr>
      <vt:lpstr>ΚΑΤΑΤΑΞΗΣ ΔΙΕΡΜΗΝΕΙΣ</vt:lpstr>
      <vt:lpstr>ΚΑΤΑΤΑΞΗΣ ΔΙΑΠΟΛΙΤ ΜΕΣ</vt:lpstr>
      <vt:lpstr>ΠΡΟΣΛΗΠΤΕΩΝ</vt:lpstr>
      <vt:lpstr>ΑΠΟΡΡΙΠΤΕΟΙ!Print_Area</vt:lpstr>
      <vt:lpstr>'ΚΑΤΑΤΑΞΗΣ ΔΙΑΠΟΛΙΤ ΜΕΣ'!Print_Area</vt:lpstr>
      <vt:lpstr>'ΚΑΤΑΤΑΞΗΣ ΔΙΕΡΜΗΝΕΙΣ'!Print_Area</vt:lpstr>
      <vt:lpstr>ΠΡΟΣΛΗΠΤΕΩΝ!Print_Area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Eleni-Isidora Skandali</dc:creator>
  <cp:lastModifiedBy>Evangelia Kefala</cp:lastModifiedBy>
  <cp:lastPrinted>2025-05-22T05:50:41Z</cp:lastPrinted>
  <dcterms:created xsi:type="dcterms:W3CDTF">2020-01-14T07:39:40Z</dcterms:created>
  <dcterms:modified xsi:type="dcterms:W3CDTF">2025-05-30T07:48:46Z</dcterms:modified>
</cp:coreProperties>
</file>