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6\16.3 προκεκα\προκεκα\"/>
    </mc:Choice>
  </mc:AlternateContent>
  <xr:revisionPtr revIDLastSave="0" documentId="13_ncr:1_{44DC748B-E710-42DD-A17E-32BD78178676}" xr6:coauthVersionLast="47" xr6:coauthVersionMax="47" xr10:uidLastSave="{00000000-0000-0000-0000-000000000000}"/>
  <workbookProtection workbookAlgorithmName="SHA-512" workbookHashValue="P/GZ2hmR86XcIrv5F9pl/L6/+GE6y6fLMkj7URwgphv+iAM6nRrNNezgY8WTX7rznlXUue7pwmUS/crAwkG1nQ==" workbookSaltValue="flJ0ZC7pJf6wzDwJpChA6Q==" workbookSpinCount="100000" lockStructure="1"/>
  <bookViews>
    <workbookView xWindow="-120" yWindow="-120" windowWidth="29040" windowHeight="15720" xr2:uid="{00000000-000D-0000-FFFF-FFFF00000000}"/>
  </bookViews>
  <sheets>
    <sheet name="ΠΕ ΟΙΚΟΝΟΜΙΚΟΥ_ΠΡΟΣΛΗΠΤΕΩΝ" sheetId="9" r:id="rId1"/>
    <sheet name="ΠΕ ΟΙΚΟΝΟΜΙΚΟΥ_ΚΑΤΑΤΑΞΗΣ" sheetId="7" r:id="rId2"/>
    <sheet name="ΑΠΟΡΡΙΠΤΕΟΙ" sheetId="8" r:id="rId3"/>
  </sheets>
  <calcPr calcId="191029"/>
</workbook>
</file>

<file path=xl/calcChain.xml><?xml version="1.0" encoding="utf-8"?>
<calcChain xmlns="http://schemas.openxmlformats.org/spreadsheetml/2006/main">
  <c r="V5" i="7" l="1"/>
  <c r="T5" i="7"/>
  <c r="R5" i="7"/>
  <c r="P5" i="7"/>
  <c r="W5" i="7" s="1"/>
  <c r="N5" i="7"/>
  <c r="J5" i="7"/>
  <c r="H5" i="7"/>
  <c r="V7" i="9"/>
  <c r="T7" i="9"/>
  <c r="R7" i="9"/>
  <c r="P7" i="9"/>
  <c r="N7" i="9"/>
  <c r="J7" i="9"/>
  <c r="H7" i="9"/>
  <c r="V6" i="9"/>
  <c r="T6" i="9"/>
  <c r="R6" i="9"/>
  <c r="P6" i="9"/>
  <c r="N6" i="9"/>
  <c r="J6" i="9"/>
  <c r="H6" i="9"/>
  <c r="V5" i="9"/>
  <c r="T5" i="9"/>
  <c r="R5" i="9"/>
  <c r="P5" i="9"/>
  <c r="N5" i="9"/>
  <c r="J5" i="9"/>
  <c r="H5" i="9"/>
  <c r="W7" i="9" l="1"/>
  <c r="W6" i="9"/>
  <c r="W5" i="9"/>
  <c r="V6" i="7"/>
  <c r="T6" i="7"/>
  <c r="R6" i="7"/>
  <c r="P6" i="7"/>
  <c r="N6" i="7"/>
  <c r="J6" i="7"/>
  <c r="H6" i="7"/>
  <c r="N7" i="7"/>
  <c r="V7" i="7"/>
  <c r="T7" i="7"/>
  <c r="R7" i="7"/>
  <c r="P7" i="7"/>
  <c r="J7" i="7"/>
  <c r="H7" i="7"/>
  <c r="W6" i="7" l="1"/>
  <c r="W7" i="7"/>
</calcChain>
</file>

<file path=xl/sharedStrings.xml><?xml version="1.0" encoding="utf-8"?>
<sst xmlns="http://schemas.openxmlformats.org/spreadsheetml/2006/main" count="161" uniqueCount="46">
  <si>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</si>
  <si>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</si>
  <si>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</si>
  <si>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</si>
  <si>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</si>
  <si>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</si>
  <si>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</si>
  <si>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</si>
  <si>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</si>
  <si>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</si>
  <si>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</si>
  <si>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</si>
  <si>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</si>
  <si>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</si>
  <si>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</si>
  <si>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</si>
  <si>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</si>
  <si>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</si>
  <si>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</si>
  <si>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</si>
  <si>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</si>
  <si>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</si>
  <si>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</si>
  <si>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Η ΕΠΙΤΡΟΠΗ ΑΞΙΟΛΟΓΗΣΗΣ</t>
  </si>
  <si>
    <t>ΥΠΟΓΡΑΦΗ</t>
  </si>
  <si>
    <t>ΠΡΟΕΔΡΟΣ</t>
  </si>
  <si>
    <t>ΜΕΛΟΣ</t>
  </si>
  <si>
    <t>ΠΑΡΑΤΗΡΗΣΕΙΣ</t>
  </si>
  <si>
    <t xml:space="preserve">ΕΜΠΕΙΡΙΑ ΤΟΥΛ. ΕΝΟΣ (1) ΕΤΟΥΣ ΣΕ ΠΡΟΣΛΗΨΕΙΣ, ΔΙΑΧΕΙΡΙΣΗ ΜΙΣΘΟΔΟΣΙΑΣ, ΔΙΟΙΚΗΤΙΚΗ ΥΠΟΣΤΗΡΙΞΗ </t>
  </si>
  <si>
    <t>ΕΜΠΕΙΡΙΑ ΣΕ ΠΡΟΣΛΗΨΕΙΣ, ΔΙΑΧΕΙΡΙΣΗ ΜΙΣΘΟΔΟΣΙΑΣ &amp; ΔΙΟΙΚΗΤΙΚΗ ΥΠΟΣΤΗΡΙΞΗ  (έως 84 μήνες)</t>
  </si>
  <si>
    <t xml:space="preserve">         </t>
  </si>
  <si>
    <t xml:space="preserve">ΕΜΠΕΙΡΙΑ ΤΟΥΛ. ΕΝΟΣ (1) ΕΤΟΥΣ ΣΕ ΓΡΑΜΜΑΤΕΙΑΚΗ ΥΠΟΣΤΗΡΙΞΗ </t>
  </si>
  <si>
    <t>ΦΙΛΙΠΠΟΥΠΟΛΙΤΗ ΜΑΡΙΑ, Δ/ντρια Διοικητικών Υπηρεσιών Α.Ε.Μ.Υ. Α.Ε</t>
  </si>
  <si>
    <t>ΜΕΡΕΝΤΙΤΗΣ ΝΙΚΟΛΑΟΣ, Δ/ντής Προγραμματισμού και Ανάπτυξης Δραστηριοτήτων Α.Ε.Μ.Υ. Α.Ε.</t>
  </si>
  <si>
    <t>ΚΟΝΤΟΓΙΑΝΝΗ ΕΙΡΗΝΗ, Προϊσταμένη Οικονομικών Υπηρεσιών</t>
  </si>
  <si>
    <t>ΗΛΙΟΠΟΥΛΟΣ</t>
  </si>
  <si>
    <t>ΣΠΥΡΙΔΩΝ</t>
  </si>
  <si>
    <t>ΜΗ ΠΡΟΣΚΟΜΙΣΗ ΠΙΣΤΟΠΟΙΗΤΙΚΟΥ ΓΝΩΣΗΣ ΧΕΙΡΙΣΜΟΥ Η/Υ ΌΠΩΣ ΑΠΑΙΤΕΙΤΑΙ ΑΠΌ ΠΡΟΣΚΛΗΣΗ</t>
  </si>
  <si>
    <t>ΕΜΠΕΙΡΙΑ ΣΕ ΜΗΧΑΝΟΓΡΑΦΗΜΕΝΟ ΛΟΓΙΣΤΗΡΙΟ ΒΙΒΛΙΑ Γ' ΚΑΤΗΓΟΡΙΑΣ ή/και ΔΙΑΧΕΙΡΙΣΗ ΜΙΣΘΟΔΟΣΙΑΣ  (έως 84 μήνες)</t>
  </si>
  <si>
    <t>ΧΑΡΜΑΝΙΔΗ</t>
  </si>
  <si>
    <t>ΑΙΚΑΤΕΡΙΝΗ</t>
  </si>
  <si>
    <r>
      <t>ΕΡΓΟ 5 - ΠΕ ή ΤΕ ΟΙΚΟΝΟΜΙΚΟΥ ή ΛΟΓΙΣΤΙΚΗΣ 
1. ΠΙΝΑΚΑΣ</t>
    </r>
    <r>
      <rPr>
        <b/>
        <sz val="15"/>
        <rFont val="Calibri"/>
        <family val="2"/>
        <charset val="161"/>
        <scheme val="minor"/>
      </rPr>
      <t xml:space="preserve"> ΑΠΟΡΡΙΠΤΕΩΝ</t>
    </r>
  </si>
  <si>
    <t xml:space="preserve">ΕΡΓΟ 5 - ΠΕ ή ΤΕ ΟΙΚΟΝΟΜΙΚΟΥ ή ΛΟΓΙΣΤΙΚΗΣ
2. ΠΙΝΑΚΑΣ ΚΑΤΑΤΑΞΗΣ </t>
  </si>
  <si>
    <t>ΕΡΓΟ 5 - ΠΕ ή ΤΕ ΟΙΚΟΝΟΜΙΚΟΥ ή ΛΟΓΙΣΤΙΚΗΣ
3. ΠΙΝΑΚΑΣ ΠΡΟΣΛΗΠΤΕΩΝ</t>
  </si>
  <si>
    <t>ΚΑΛΑΤΖΗΣ</t>
  </si>
  <si>
    <t>ΣΤΑΥΡΟΣ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</si>
</sst>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5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2" xfId="0" applyFont="1" applyBorder="1"/>
    <xf numFmtId="0" fontId="1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vertical="center" wrapText="1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E536-9956-4A90-B900-92E1A1A97232}">
  <sheetPr>
    <pageSetUpPr fitToPage="1"/>
  </sheetPr>
  <dimension ref="A1:AR15"/>
  <sheetViews>
    <sheetView tabSelected="1" workbookViewId="0">
      <selection activeCell="AH13" sqref="AH13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7" style="1" customWidth="1"/>
    <col min="4" max="4" width="27.7109375" style="1" customWidth="1"/>
    <col min="5" max="5" width="18.140625" style="1" customWidth="1"/>
    <col min="6" max="6" width="0.140625" style="1" customWidth="1"/>
    <col min="7" max="7" width="14.85546875" style="1" hidden="1" customWidth="1"/>
    <col min="8" max="8" width="11.42578125" style="1" hidden="1" customWidth="1"/>
    <col min="9" max="9" width="11.5703125" style="1" hidden="1" customWidth="1"/>
    <col min="10" max="10" width="8" style="1" hidden="1" customWidth="1"/>
    <col min="11" max="11" width="13.85546875" style="1" hidden="1" customWidth="1"/>
    <col min="12" max="12" width="8.140625" style="1" hidden="1" customWidth="1"/>
    <col min="13" max="13" width="7.7109375" style="1" hidden="1" customWidth="1"/>
    <col min="14" max="14" width="6.7109375" style="1" hidden="1" customWidth="1"/>
    <col min="15" max="15" width="9.85546875" style="1" hidden="1" customWidth="1"/>
    <col min="16" max="16" width="7.140625" style="1" hidden="1" customWidth="1"/>
    <col min="17" max="17" width="9.28515625" style="1" hidden="1" customWidth="1"/>
    <col min="18" max="18" width="14.42578125" style="1" hidden="1" customWidth="1"/>
    <col min="19" max="20" width="9.85546875" style="1" hidden="1" customWidth="1"/>
    <col min="21" max="21" width="26.85546875" style="1" hidden="1" customWidth="1"/>
    <col min="22" max="22" width="0.140625" style="1" customWidth="1"/>
    <col min="23" max="23" width="9.5703125" style="1" customWidth="1"/>
    <col min="24" max="24" width="27.140625" style="19" hidden="1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41.25" customHeight="1" x14ac:dyDescent="0.25">
      <c r="A1" s="40" t="s">
        <v>43</v>
      </c>
      <c r="B1" s="40"/>
      <c r="C1" s="40"/>
      <c r="D1" s="40"/>
      <c r="E1" s="40"/>
      <c r="AQ1" s="1" t="s">
        <v>10</v>
      </c>
      <c r="AR1" s="1" t="s">
        <v>5</v>
      </c>
    </row>
    <row r="2" spans="1:4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0"/>
      <c r="AQ2" s="1" t="s">
        <v>19</v>
      </c>
      <c r="AR2" s="1" t="s">
        <v>21</v>
      </c>
    </row>
    <row r="3" spans="1:44" s="2" customFormat="1" ht="15.75" customHeight="1" x14ac:dyDescent="0.25">
      <c r="A3" s="41" t="s">
        <v>13</v>
      </c>
      <c r="B3" s="42"/>
      <c r="C3" s="42"/>
      <c r="D3" s="42"/>
      <c r="E3" s="42"/>
      <c r="F3" s="41" t="s">
        <v>0</v>
      </c>
      <c r="G3" s="41"/>
      <c r="H3" s="41"/>
      <c r="I3" s="41"/>
      <c r="J3" s="41"/>
      <c r="K3" s="41"/>
      <c r="L3" s="41"/>
      <c r="M3" s="41"/>
      <c r="N3" s="25"/>
      <c r="O3" s="41" t="s">
        <v>9</v>
      </c>
      <c r="P3" s="41"/>
      <c r="Q3" s="41"/>
      <c r="R3" s="41"/>
      <c r="S3" s="41"/>
      <c r="T3" s="41"/>
      <c r="U3" s="41"/>
      <c r="V3" s="41"/>
      <c r="W3" s="25"/>
      <c r="X3" s="21"/>
      <c r="AR3" s="1" t="s">
        <v>20</v>
      </c>
    </row>
    <row r="4" spans="1:44" s="11" customFormat="1" ht="72" customHeight="1" x14ac:dyDescent="0.25">
      <c r="A4" s="7" t="s">
        <v>1</v>
      </c>
      <c r="B4" s="7" t="s">
        <v>16</v>
      </c>
      <c r="C4" s="7" t="s">
        <v>17</v>
      </c>
      <c r="D4" s="7" t="s">
        <v>14</v>
      </c>
      <c r="E4" s="7" t="s">
        <v>15</v>
      </c>
      <c r="F4" s="7" t="s">
        <v>12</v>
      </c>
      <c r="G4" s="7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31</v>
      </c>
      <c r="M4" s="7" t="s">
        <v>2</v>
      </c>
      <c r="N4" s="7"/>
      <c r="O4" s="7" t="s">
        <v>3</v>
      </c>
      <c r="P4" s="7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38</v>
      </c>
      <c r="V4" s="7" t="s">
        <v>8</v>
      </c>
      <c r="W4" s="37" t="s">
        <v>18</v>
      </c>
      <c r="X4" s="29" t="s">
        <v>27</v>
      </c>
    </row>
    <row r="5" spans="1:44" x14ac:dyDescent="0.25">
      <c r="A5" s="3">
        <v>1</v>
      </c>
      <c r="B5" s="7">
        <v>9353</v>
      </c>
      <c r="C5" s="18">
        <v>45975</v>
      </c>
      <c r="D5" s="7" t="s">
        <v>44</v>
      </c>
      <c r="E5" s="7" t="s">
        <v>45</v>
      </c>
      <c r="F5" s="3" t="s">
        <v>10</v>
      </c>
      <c r="G5" s="3">
        <v>6.03</v>
      </c>
      <c r="H5" s="3">
        <f>G5*110</f>
        <v>663.30000000000007</v>
      </c>
      <c r="I5" s="3" t="s">
        <v>20</v>
      </c>
      <c r="J5" s="3">
        <f>IF(I5="ΑΡΙΣΤΗ",100,IF(I5="ΠΟΛΥ ΚΑΛΗ",50,IF(I5="ΚΑΛΗ",30,)))</f>
        <v>30</v>
      </c>
      <c r="K5" s="3" t="s">
        <v>10</v>
      </c>
      <c r="L5" s="3" t="s">
        <v>10</v>
      </c>
      <c r="M5" s="3" t="s">
        <v>10</v>
      </c>
      <c r="N5" s="3" t="str">
        <f t="shared" ref="N5" si="0">IF(AND(F5="ΝΑΙ",IF(OR(I5="ΑΡΙΣΤΗ",I5="ΠΟΛΥ ΚΑΛΗ",I5="ΚΑΛΗ"),K5="ΝΑΙ")),"ΟΚ","ΑΠΟΡΡΙΠΤΕΤΑΙ")</f>
        <v>ΟΚ</v>
      </c>
      <c r="O5" s="3" t="s">
        <v>19</v>
      </c>
      <c r="P5" s="3">
        <f>IF(O5="ΝΑΙ",150,0)</f>
        <v>0</v>
      </c>
      <c r="Q5" s="3"/>
      <c r="R5" s="3">
        <f>IF(Q5="ΑΡΙΣΤΗ",100,IF(Q5="ΠΟΛΥ ΚΑΛΗ",50,IF(Q5="ΚΑΛΗ",30,)))</f>
        <v>0</v>
      </c>
      <c r="S5" s="3"/>
      <c r="T5" s="3">
        <f>IF(S5="ΑΡΙΣΤΗ",100,IF(S5="ΠΟΛΥ ΚΑΛΗ",50,IF(S5="ΚΑΛΗ",30,)))</f>
        <v>0</v>
      </c>
      <c r="U5" s="3">
        <v>84</v>
      </c>
      <c r="V5" s="3">
        <f>U5*7</f>
        <v>588</v>
      </c>
      <c r="W5" s="38">
        <f>H5+J5+P5+T5+V5</f>
        <v>1281.3000000000002</v>
      </c>
      <c r="X5" s="22"/>
    </row>
    <row r="6" spans="1:44" hidden="1" x14ac:dyDescent="0.25">
      <c r="A6" s="3">
        <v>4</v>
      </c>
      <c r="B6" s="7">
        <v>4053</v>
      </c>
      <c r="C6" s="18">
        <v>45789</v>
      </c>
      <c r="D6" s="7" t="s">
        <v>39</v>
      </c>
      <c r="E6" s="8" t="s">
        <v>40</v>
      </c>
      <c r="F6" s="6" t="s">
        <v>10</v>
      </c>
      <c r="G6" s="6">
        <v>6.13</v>
      </c>
      <c r="H6" s="6">
        <f>G6*110</f>
        <v>674.3</v>
      </c>
      <c r="I6" s="3"/>
      <c r="J6" s="3">
        <f>IF(I6="ΑΡΙΣΤΗ",100,IF(I6="ΠΟΛΥ ΚΑΛΗ",50,IF(I6="ΚΑΛΗ",30,)))</f>
        <v>0</v>
      </c>
      <c r="K6" s="3" t="s">
        <v>10</v>
      </c>
      <c r="L6" s="3"/>
      <c r="M6" s="4"/>
      <c r="N6" s="28" t="str">
        <f t="shared" ref="N6" si="1">IF(AND(F6="ΝΑΙ",IF(OR(I6="ΑΡΙΣΤΗ",I6="ΠΟΛΥ ΚΑΛΗ",I6="ΚΑΛΗ"),K6="ΝΑΙ")),"ΟΚ","ΑΠΟΡΡΙΠΤΕΤΑΙ")</f>
        <v>ΑΠΟΡΡΙΠΤΕΤΑΙ</v>
      </c>
      <c r="O6" s="6"/>
      <c r="P6" s="6">
        <f t="shared" ref="P6:P7" si="2">IF(O6="ΝΑΙ",150,0)</f>
        <v>0</v>
      </c>
      <c r="Q6" s="3"/>
      <c r="R6" s="3">
        <f>IF(Q6="ΑΡΙΣΤΗ",100,IF(Q6="ΠΟΛΥ ΚΑΛΗ",50,IF(Q6="ΚΑΛΗ",30,)))</f>
        <v>0</v>
      </c>
      <c r="S6" s="3"/>
      <c r="T6" s="3">
        <f>IF(S6="ΑΡΙΣΤΗ",100,IF(S6="ΠΟΛΥ ΚΑΛΗ",50,IF(S6="ΚΑΛΗ",30,)))</f>
        <v>0</v>
      </c>
      <c r="U6" s="6"/>
      <c r="V6" s="6">
        <f>U6*7</f>
        <v>0</v>
      </c>
      <c r="W6" s="17">
        <f>H6+J6+P6+T6+V6</f>
        <v>674.3</v>
      </c>
      <c r="X6" s="22"/>
    </row>
    <row r="7" spans="1:44" ht="60" hidden="1" x14ac:dyDescent="0.25">
      <c r="A7" s="3">
        <v>3</v>
      </c>
      <c r="B7" s="7">
        <v>3544</v>
      </c>
      <c r="C7" s="18">
        <v>45807</v>
      </c>
      <c r="D7" s="7" t="s">
        <v>35</v>
      </c>
      <c r="E7" s="8" t="s">
        <v>36</v>
      </c>
      <c r="F7" s="6" t="s">
        <v>10</v>
      </c>
      <c r="G7" s="6">
        <v>6.7</v>
      </c>
      <c r="H7" s="6">
        <f>G7*110</f>
        <v>737</v>
      </c>
      <c r="I7" s="3" t="s">
        <v>5</v>
      </c>
      <c r="J7" s="3">
        <f>IF(I7="ΑΡΙΣΤΗ",100,IF(I7="ΠΟΛΥ ΚΑΛΗ",50,IF(I7="ΚΑΛΗ",30,)))</f>
        <v>100</v>
      </c>
      <c r="K7" s="36" t="s">
        <v>19</v>
      </c>
      <c r="L7" s="3"/>
      <c r="M7" s="4" t="s">
        <v>10</v>
      </c>
      <c r="N7" s="28" t="str">
        <f>IF(AND(F7="ΝΑΙ",IF(OR(I7="ΑΡΙΣΤΗ",I7="ΠΟΛΥ ΚΑΛΗ",I7="ΚΑΛΗ"),K7="ΝΑΙ")),"ΟΚ","ΑΠΟΡΡΙΠΤΕΤΑΙ")</f>
        <v>ΑΠΟΡΡΙΠΤΕΤΑΙ</v>
      </c>
      <c r="O7" s="6" t="s">
        <v>10</v>
      </c>
      <c r="P7" s="6">
        <f t="shared" si="2"/>
        <v>150</v>
      </c>
      <c r="Q7" s="3" t="s">
        <v>20</v>
      </c>
      <c r="R7" s="3">
        <f>IF(Q7="ΑΡΙΣΤΗ",100,IF(Q7="ΠΟΛΥ ΚΑΛΗ",50,IF(Q7="ΚΑΛΗ",30,)))</f>
        <v>30</v>
      </c>
      <c r="S7" s="3"/>
      <c r="T7" s="3">
        <f>IF(S7="ΑΡΙΣΤΗ",100,IF(S7="ΠΟΛΥ ΚΑΛΗ",50,IF(S7="ΚΑΛΗ",30,)))</f>
        <v>0</v>
      </c>
      <c r="U7" s="6"/>
      <c r="V7" s="6">
        <f>U7*7</f>
        <v>0</v>
      </c>
      <c r="W7" s="17">
        <f>H7+J7+P7+T7+V7</f>
        <v>987</v>
      </c>
      <c r="X7" s="22" t="s">
        <v>37</v>
      </c>
    </row>
    <row r="8" spans="1:44" x14ac:dyDescent="0.25">
      <c r="B8" s="11"/>
      <c r="C8" s="26"/>
      <c r="D8" s="11"/>
      <c r="E8" s="11"/>
      <c r="W8" s="27"/>
    </row>
    <row r="11" spans="1:44" s="24" customFormat="1" ht="17.25" customHeight="1" x14ac:dyDescent="0.25">
      <c r="A11" s="41" t="s">
        <v>23</v>
      </c>
      <c r="B11" s="41"/>
      <c r="C11" s="41"/>
      <c r="D11" s="41"/>
      <c r="E11" s="41"/>
      <c r="F11" s="31"/>
      <c r="G11" s="32"/>
      <c r="H11" s="32"/>
      <c r="I11" s="32"/>
    </row>
    <row r="12" spans="1:44" s="24" customFormat="1" ht="17.25" customHeight="1" x14ac:dyDescent="0.25">
      <c r="A12" s="39"/>
      <c r="B12" s="39"/>
      <c r="C12" s="39"/>
      <c r="D12" s="39"/>
      <c r="E12" s="25" t="s">
        <v>24</v>
      </c>
      <c r="F12" s="33"/>
      <c r="H12" s="32"/>
      <c r="I12" s="32"/>
    </row>
    <row r="13" spans="1:44" s="24" customFormat="1" ht="66" customHeight="1" x14ac:dyDescent="0.25">
      <c r="A13" s="43" t="s">
        <v>25</v>
      </c>
      <c r="B13" s="43"/>
      <c r="C13" s="44" t="s">
        <v>33</v>
      </c>
      <c r="D13" s="45"/>
      <c r="E13" s="30"/>
      <c r="F13" s="34"/>
      <c r="G13" s="35"/>
      <c r="H13" s="35"/>
      <c r="I13" s="35"/>
    </row>
    <row r="14" spans="1:44" s="24" customFormat="1" ht="48.75" customHeight="1" x14ac:dyDescent="0.25">
      <c r="A14" s="43" t="s">
        <v>26</v>
      </c>
      <c r="B14" s="43"/>
      <c r="C14" s="44" t="s">
        <v>34</v>
      </c>
      <c r="D14" s="45"/>
      <c r="E14" s="30"/>
      <c r="F14" s="34"/>
      <c r="G14" s="35"/>
      <c r="H14" s="35"/>
      <c r="I14" s="35"/>
    </row>
    <row r="15" spans="1:44" s="24" customFormat="1" ht="47.25" customHeight="1" x14ac:dyDescent="0.25">
      <c r="A15" s="43" t="s">
        <v>26</v>
      </c>
      <c r="B15" s="43"/>
      <c r="C15" s="44" t="s">
        <v>32</v>
      </c>
      <c r="D15" s="45"/>
      <c r="E15" s="30"/>
      <c r="F15" s="34"/>
      <c r="G15" s="35"/>
      <c r="H15" s="35"/>
      <c r="I15" s="35"/>
    </row>
  </sheetData>
  <sheetProtection algorithmName="SHA-512" hashValue="/N6OEstwyUAFa8xDLlrEqkTPjgmORGlRZSQxAtWzwkOAEXlqhbef+AXb0tTRiTPfRK7HONov1Jo7T852KZ5pug==" saltValue="Xlb6HEruP0Xy90TdmNIhIg==" spinCount="100000" sheet="1" formatCells="0" formatColumns="0" formatRows="0" insertColumns="0" insertRows="0" insertHyperlinks="0" deleteColumns="0" deleteRows="0" sort="0" autoFilter="0" pivotTables="0"/>
  <mergeCells count="12">
    <mergeCell ref="A13:B13"/>
    <mergeCell ref="C13:D13"/>
    <mergeCell ref="A14:B14"/>
    <mergeCell ref="C14:D14"/>
    <mergeCell ref="A15:B15"/>
    <mergeCell ref="C15:D15"/>
    <mergeCell ref="A12:D12"/>
    <mergeCell ref="A1:E1"/>
    <mergeCell ref="A3:E3"/>
    <mergeCell ref="F3:M3"/>
    <mergeCell ref="O3:V3"/>
    <mergeCell ref="A11:E11"/>
  </mergeCells>
  <dataValidations count="5">
    <dataValidation type="list" allowBlank="1" showInputMessage="1" showErrorMessage="1" sqref="I8 S8 Q8" xr:uid="{C5646D7D-FC53-49B0-A675-9AB5C1625FD9}">
      <formula1>$AR$2:$AR$2</formula1>
    </dataValidation>
    <dataValidation type="list" allowBlank="1" showInputMessage="1" showErrorMessage="1" sqref="O8 K8:M8 F8" xr:uid="{EF1FF51D-2541-416D-8BB6-F9F82228CE06}">
      <formula1>$AQ$2:$AQ$2</formula1>
    </dataValidation>
    <dataValidation type="whole" allowBlank="1" showInputMessage="1" showErrorMessage="1" errorTitle="ΠΡΟΣΟΧΗ!" error="ΕΩΣ 84 ΜΗΝΕΣ" sqref="U5:U8" xr:uid="{CD279959-A94F-44EA-A831-A13146BE73C2}">
      <formula1>1</formula1>
      <formula2>84</formula2>
    </dataValidation>
    <dataValidation type="list" allowBlank="1" showInputMessage="1" showErrorMessage="1" sqref="O5:O7 K5:M7 F5:F7" xr:uid="{BD47E55A-979B-4BD9-ABF4-8DE6B2B8D167}">
      <formula1>$AQ$1:$AQ$2</formula1>
    </dataValidation>
    <dataValidation type="list" allowBlank="1" showInputMessage="1" showErrorMessage="1" sqref="I5:I7 S5:S7 Q5:Q7" xr:uid="{0EFAB55C-9847-48EF-927B-1F8FB5801205}">
      <formula1>$AR$1:$AR$3</formula1>
    </dataValidation>
  </dataValidation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7FE0-01D5-4761-9E27-25357E3229AB}">
  <sheetPr>
    <pageSetUpPr fitToPage="1"/>
  </sheetPr>
  <dimension ref="A1:AR15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Z12" sqref="Z12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26.85546875" style="1" customWidth="1"/>
    <col min="6" max="6" width="6.85546875" style="1" hidden="1" customWidth="1"/>
    <col min="7" max="7" width="12.42578125" style="1" hidden="1" customWidth="1"/>
    <col min="8" max="8" width="15.28515625" style="1" hidden="1" customWidth="1"/>
    <col min="9" max="9" width="8.5703125" style="1" hidden="1" customWidth="1"/>
    <col min="10" max="10" width="17.28515625" style="1" hidden="1" customWidth="1"/>
    <col min="11" max="11" width="13.5703125" style="1" hidden="1" customWidth="1"/>
    <col min="12" max="12" width="23" style="1" hidden="1" customWidth="1"/>
    <col min="13" max="13" width="8.85546875" style="1" hidden="1" customWidth="1"/>
    <col min="14" max="14" width="17.28515625" style="1" hidden="1" customWidth="1"/>
    <col min="15" max="15" width="6.85546875" style="1" hidden="1" customWidth="1"/>
    <col min="16" max="16" width="5.5703125" style="1" hidden="1" customWidth="1"/>
    <col min="17" max="17" width="9" style="1" hidden="1" customWidth="1"/>
    <col min="18" max="18" width="8.140625" style="1" hidden="1" customWidth="1"/>
    <col min="19" max="19" width="7.85546875" style="1" hidden="1" customWidth="1"/>
    <col min="20" max="20" width="6.5703125" style="1" hidden="1" customWidth="1"/>
    <col min="21" max="21" width="13.85546875" style="1" hidden="1" customWidth="1"/>
    <col min="22" max="22" width="9.28515625" style="1" hidden="1" customWidth="1"/>
    <col min="23" max="23" width="23.85546875" style="1" customWidth="1"/>
    <col min="24" max="24" width="0.140625" style="19" hidden="1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41.25" customHeight="1" x14ac:dyDescent="0.25">
      <c r="A1" s="40" t="s">
        <v>42</v>
      </c>
      <c r="B1" s="40"/>
      <c r="C1" s="40"/>
      <c r="D1" s="40"/>
      <c r="E1" s="40"/>
      <c r="AQ1" s="1" t="s">
        <v>10</v>
      </c>
      <c r="AR1" s="1" t="s">
        <v>5</v>
      </c>
    </row>
    <row r="2" spans="1:44" x14ac:dyDescent="0.25">
      <c r="A2" s="20"/>
      <c r="X2" s="1"/>
    </row>
    <row r="3" spans="1:44" s="2" customFormat="1" ht="15.75" customHeight="1" x14ac:dyDescent="0.25">
      <c r="A3" s="47" t="s">
        <v>13</v>
      </c>
      <c r="B3" s="49"/>
      <c r="C3" s="49"/>
      <c r="D3" s="49"/>
      <c r="E3" s="50"/>
      <c r="F3" s="46" t="s">
        <v>0</v>
      </c>
      <c r="G3" s="46"/>
      <c r="H3" s="46"/>
      <c r="I3" s="41"/>
      <c r="J3" s="41"/>
      <c r="K3" s="41"/>
      <c r="L3" s="47"/>
      <c r="M3" s="48"/>
      <c r="N3" s="14"/>
      <c r="O3" s="51" t="s">
        <v>9</v>
      </c>
      <c r="P3" s="52"/>
      <c r="Q3" s="52"/>
      <c r="R3" s="52"/>
      <c r="S3" s="52"/>
      <c r="T3" s="52"/>
      <c r="U3" s="52"/>
      <c r="V3" s="46"/>
      <c r="X3" s="21"/>
      <c r="AR3" s="1" t="s">
        <v>20</v>
      </c>
    </row>
    <row r="4" spans="1:44" s="11" customFormat="1" ht="106.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8" t="s">
        <v>15</v>
      </c>
      <c r="F4" s="10" t="s">
        <v>12</v>
      </c>
      <c r="G4" s="10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31</v>
      </c>
      <c r="M4" s="8" t="s">
        <v>2</v>
      </c>
      <c r="N4" s="16"/>
      <c r="O4" s="9" t="s">
        <v>3</v>
      </c>
      <c r="P4" s="10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38</v>
      </c>
      <c r="V4" s="7" t="s">
        <v>8</v>
      </c>
      <c r="W4" s="23" t="s">
        <v>18</v>
      </c>
      <c r="X4" s="29" t="s">
        <v>27</v>
      </c>
    </row>
    <row r="5" spans="1:44" x14ac:dyDescent="0.25">
      <c r="A5" s="3">
        <v>1</v>
      </c>
      <c r="B5" s="7">
        <v>9353</v>
      </c>
      <c r="C5" s="18">
        <v>45975</v>
      </c>
      <c r="D5" s="7" t="s">
        <v>44</v>
      </c>
      <c r="E5" s="8" t="s">
        <v>45</v>
      </c>
      <c r="F5" s="6" t="s">
        <v>10</v>
      </c>
      <c r="G5" s="6">
        <v>6.03</v>
      </c>
      <c r="H5" s="6">
        <f>G5*110</f>
        <v>663.30000000000007</v>
      </c>
      <c r="I5" s="3" t="s">
        <v>20</v>
      </c>
      <c r="J5" s="3">
        <f>IF(I5="ΑΡΙΣΤΗ",100,IF(I5="ΠΟΛΥ ΚΑΛΗ",50,IF(I5="ΚΑΛΗ",30,)))</f>
        <v>30</v>
      </c>
      <c r="K5" s="3" t="s">
        <v>10</v>
      </c>
      <c r="L5" s="3" t="s">
        <v>10</v>
      </c>
      <c r="M5" s="4" t="s">
        <v>10</v>
      </c>
      <c r="N5" s="28" t="str">
        <f t="shared" ref="N5" si="0">IF(AND(F5="ΝΑΙ",IF(OR(I5="ΑΡΙΣΤΗ",I5="ΠΟΛΥ ΚΑΛΗ",I5="ΚΑΛΗ"),K5="ΝΑΙ")),"ΟΚ","ΑΠΟΡΡΙΠΤΕΤΑΙ")</f>
        <v>ΟΚ</v>
      </c>
      <c r="O5" s="6" t="s">
        <v>19</v>
      </c>
      <c r="P5" s="6">
        <f>IF(O5="ΝΑΙ",150,0)</f>
        <v>0</v>
      </c>
      <c r="Q5" s="3"/>
      <c r="R5" s="3">
        <f>IF(Q5="ΑΡΙΣΤΗ",100,IF(Q5="ΠΟΛΥ ΚΑΛΗ",50,IF(Q5="ΚΑΛΗ",30,)))</f>
        <v>0</v>
      </c>
      <c r="S5" s="3"/>
      <c r="T5" s="3">
        <f>IF(S5="ΑΡΙΣΤΗ",100,IF(S5="ΠΟΛΥ ΚΑΛΗ",50,IF(S5="ΚΑΛΗ",30,)))</f>
        <v>0</v>
      </c>
      <c r="U5" s="6">
        <v>84</v>
      </c>
      <c r="V5" s="6">
        <f>U5*7</f>
        <v>588</v>
      </c>
      <c r="W5" s="17">
        <f>H5+J5+P5+T5+V5</f>
        <v>1281.3000000000002</v>
      </c>
      <c r="X5" s="22"/>
    </row>
    <row r="6" spans="1:44" hidden="1" x14ac:dyDescent="0.25">
      <c r="A6" s="3">
        <v>4</v>
      </c>
      <c r="B6" s="7">
        <v>4053</v>
      </c>
      <c r="C6" s="18">
        <v>45789</v>
      </c>
      <c r="D6" s="7" t="s">
        <v>39</v>
      </c>
      <c r="E6" s="8" t="s">
        <v>40</v>
      </c>
      <c r="F6" s="6" t="s">
        <v>10</v>
      </c>
      <c r="G6" s="6">
        <v>6.13</v>
      </c>
      <c r="H6" s="6">
        <f>G6*110</f>
        <v>674.3</v>
      </c>
      <c r="I6" s="3"/>
      <c r="J6" s="3">
        <f>IF(I6="ΑΡΙΣΤΗ",100,IF(I6="ΠΟΛΥ ΚΑΛΗ",50,IF(I6="ΚΑΛΗ",30,)))</f>
        <v>0</v>
      </c>
      <c r="K6" s="3" t="s">
        <v>10</v>
      </c>
      <c r="L6" s="3"/>
      <c r="M6" s="4"/>
      <c r="N6" s="28" t="str">
        <f t="shared" ref="N6" si="1">IF(AND(F6="ΝΑΙ",IF(OR(I6="ΑΡΙΣΤΗ",I6="ΠΟΛΥ ΚΑΛΗ",I6="ΚΑΛΗ"),K6="ΝΑΙ")),"ΟΚ","ΑΠΟΡΡΙΠΤΕΤΑΙ")</f>
        <v>ΑΠΟΡΡΙΠΤΕΤΑΙ</v>
      </c>
      <c r="O6" s="6"/>
      <c r="P6" s="6">
        <f t="shared" ref="P6" si="2">IF(O6="ΝΑΙ",150,0)</f>
        <v>0</v>
      </c>
      <c r="Q6" s="3"/>
      <c r="R6" s="3">
        <f>IF(Q6="ΑΡΙΣΤΗ",100,IF(Q6="ΠΟΛΥ ΚΑΛΗ",50,IF(Q6="ΚΑΛΗ",30,)))</f>
        <v>0</v>
      </c>
      <c r="S6" s="3"/>
      <c r="T6" s="3">
        <f>IF(S6="ΑΡΙΣΤΗ",100,IF(S6="ΠΟΛΥ ΚΑΛΗ",50,IF(S6="ΚΑΛΗ",30,)))</f>
        <v>0</v>
      </c>
      <c r="U6" s="6"/>
      <c r="V6" s="6">
        <f>U6*7</f>
        <v>0</v>
      </c>
      <c r="W6" s="17">
        <f>H6+J6+P6+T6+V6</f>
        <v>674.3</v>
      </c>
      <c r="X6" s="22"/>
    </row>
    <row r="7" spans="1:44" ht="60" hidden="1" x14ac:dyDescent="0.25">
      <c r="A7" s="3">
        <v>3</v>
      </c>
      <c r="B7" s="7">
        <v>3544</v>
      </c>
      <c r="C7" s="18">
        <v>45807</v>
      </c>
      <c r="D7" s="7" t="s">
        <v>35</v>
      </c>
      <c r="E7" s="8" t="s">
        <v>36</v>
      </c>
      <c r="F7" s="6" t="s">
        <v>10</v>
      </c>
      <c r="G7" s="6">
        <v>6.7</v>
      </c>
      <c r="H7" s="6">
        <f>G7*110</f>
        <v>737</v>
      </c>
      <c r="I7" s="3" t="s">
        <v>5</v>
      </c>
      <c r="J7" s="3">
        <f>IF(I7="ΑΡΙΣΤΗ",100,IF(I7="ΠΟΛΥ ΚΑΛΗ",50,IF(I7="ΚΑΛΗ",30,)))</f>
        <v>100</v>
      </c>
      <c r="K7" s="36" t="s">
        <v>19</v>
      </c>
      <c r="L7" s="3"/>
      <c r="M7" s="4" t="s">
        <v>10</v>
      </c>
      <c r="N7" s="28" t="str">
        <f>IF(AND(F7="ΝΑΙ",IF(OR(I7="ΑΡΙΣΤΗ",I7="ΠΟΛΥ ΚΑΛΗ",I7="ΚΑΛΗ"),K7="ΝΑΙ")),"ΟΚ","ΑΠΟΡΡΙΠΤΕΤΑΙ")</f>
        <v>ΑΠΟΡΡΙΠΤΕΤΑΙ</v>
      </c>
      <c r="O7" s="6" t="s">
        <v>10</v>
      </c>
      <c r="P7" s="6">
        <f t="shared" ref="P7" si="3">IF(O7="ΝΑΙ",150,0)</f>
        <v>150</v>
      </c>
      <c r="Q7" s="3" t="s">
        <v>20</v>
      </c>
      <c r="R7" s="3">
        <f>IF(Q7="ΑΡΙΣΤΗ",100,IF(Q7="ΠΟΛΥ ΚΑΛΗ",50,IF(Q7="ΚΑΛΗ",30,)))</f>
        <v>30</v>
      </c>
      <c r="S7" s="3"/>
      <c r="T7" s="3">
        <f>IF(S7="ΑΡΙΣΤΗ",100,IF(S7="ΠΟΛΥ ΚΑΛΗ",50,IF(S7="ΚΑΛΗ",30,)))</f>
        <v>0</v>
      </c>
      <c r="U7" s="6"/>
      <c r="V7" s="6">
        <f>U7*7</f>
        <v>0</v>
      </c>
      <c r="W7" s="17">
        <f>H7+J7+P7+T7+V7</f>
        <v>987</v>
      </c>
      <c r="X7" s="22" t="s">
        <v>37</v>
      </c>
    </row>
    <row r="8" spans="1:44" x14ac:dyDescent="0.25">
      <c r="B8" s="11"/>
      <c r="C8" s="26"/>
      <c r="D8" s="11"/>
      <c r="E8" s="11"/>
      <c r="W8" s="27"/>
    </row>
    <row r="11" spans="1:44" s="24" customFormat="1" ht="17.25" customHeight="1" x14ac:dyDescent="0.25">
      <c r="A11" s="41" t="s">
        <v>23</v>
      </c>
      <c r="B11" s="41"/>
      <c r="C11" s="41"/>
      <c r="D11" s="41"/>
      <c r="E11" s="41"/>
      <c r="F11" s="31"/>
      <c r="G11" s="32"/>
      <c r="H11" s="32"/>
      <c r="I11" s="32"/>
    </row>
    <row r="12" spans="1:44" s="24" customFormat="1" ht="17.25" customHeight="1" x14ac:dyDescent="0.25">
      <c r="A12" s="39"/>
      <c r="B12" s="39"/>
      <c r="C12" s="39"/>
      <c r="D12" s="39"/>
      <c r="E12" s="25" t="s">
        <v>24</v>
      </c>
      <c r="F12" s="33"/>
      <c r="H12" s="32"/>
      <c r="I12" s="32"/>
    </row>
    <row r="13" spans="1:44" s="24" customFormat="1" ht="66" customHeight="1" x14ac:dyDescent="0.25">
      <c r="A13" s="43" t="s">
        <v>25</v>
      </c>
      <c r="B13" s="43"/>
      <c r="C13" s="44" t="s">
        <v>33</v>
      </c>
      <c r="D13" s="45"/>
      <c r="E13" s="30"/>
      <c r="F13" s="34"/>
      <c r="G13" s="35"/>
      <c r="H13" s="35"/>
      <c r="I13" s="35"/>
    </row>
    <row r="14" spans="1:44" s="24" customFormat="1" ht="48.75" customHeight="1" x14ac:dyDescent="0.25">
      <c r="A14" s="43" t="s">
        <v>26</v>
      </c>
      <c r="B14" s="43"/>
      <c r="C14" s="44" t="s">
        <v>34</v>
      </c>
      <c r="D14" s="45"/>
      <c r="E14" s="30"/>
      <c r="F14" s="34"/>
      <c r="G14" s="35"/>
      <c r="H14" s="35"/>
      <c r="I14" s="35"/>
    </row>
    <row r="15" spans="1:44" s="24" customFormat="1" ht="47.25" customHeight="1" x14ac:dyDescent="0.25">
      <c r="A15" s="43" t="s">
        <v>26</v>
      </c>
      <c r="B15" s="43"/>
      <c r="C15" s="44" t="s">
        <v>32</v>
      </c>
      <c r="D15" s="45"/>
      <c r="E15" s="30"/>
      <c r="F15" s="34"/>
      <c r="G15" s="35"/>
      <c r="H15" s="35"/>
      <c r="I15" s="35"/>
    </row>
  </sheetData>
  <sheetProtection algorithmName="SHA-512" hashValue="ZsHVkwTP2eSo0X7hUkg4W7dhALLmKleBNYOD70NjoFLErVdcuCuVWFXeWwtyzKZHnRutS1WkUGCJkeWkpx4qVg==" saltValue="+umiYlyt6k0LP5BoAioYZA==" spinCount="100000" sheet="1" formatCells="0" formatColumns="0" formatRows="0" insertColumns="0" insertRows="0" insertHyperlinks="0" deleteColumns="0" deleteRows="0" sort="0" autoFilter="0" pivotTables="0"/>
  <mergeCells count="12">
    <mergeCell ref="O3:V3"/>
    <mergeCell ref="A11:E11"/>
    <mergeCell ref="A12:D12"/>
    <mergeCell ref="C13:D13"/>
    <mergeCell ref="C15:D15"/>
    <mergeCell ref="A15:B15"/>
    <mergeCell ref="C14:D14"/>
    <mergeCell ref="F3:M3"/>
    <mergeCell ref="A1:E1"/>
    <mergeCell ref="A3:E3"/>
    <mergeCell ref="A13:B13"/>
    <mergeCell ref="A14:B14"/>
  </mergeCells>
  <dataValidations count="5">
    <dataValidation type="list" allowBlank="1" showInputMessage="1" showErrorMessage="1" sqref="O8 F8 K8:M8" xr:uid="{80D0CE92-BE86-4CF1-8219-906CCC2D9E2A}">
      <formula1>$T$2:$T$2</formula1>
    </dataValidation>
    <dataValidation type="list" allowBlank="1" showInputMessage="1" showErrorMessage="1" sqref="I8 Q8 S8" xr:uid="{06AE2769-ADAC-4FCA-8592-F0E18418B2BF}">
      <formula1>$U$2:$U$2</formula1>
    </dataValidation>
    <dataValidation type="whole" allowBlank="1" showInputMessage="1" showErrorMessage="1" errorTitle="ΠΡΟΣΟΧΗ!" error="ΕΩΣ 84 ΜΗΝΕΣ" sqref="U5:U8" xr:uid="{16C41976-EC8F-45E3-9C0A-46B6ED861923}">
      <formula1>1</formula1>
      <formula2>84</formula2>
    </dataValidation>
    <dataValidation type="list" allowBlank="1" showInputMessage="1" showErrorMessage="1" sqref="Q5:Q7 I5:I7 S5:S7" xr:uid="{0AB78691-F1B8-4F9C-A68A-7C61AD2C4EC2}">
      <formula1>$AR$1:$AR$3</formula1>
    </dataValidation>
    <dataValidation type="list" allowBlank="1" showInputMessage="1" showErrorMessage="1" sqref="F5:F7 O5:O7 K5:M7" xr:uid="{123246E3-3523-4302-82E3-FD198D25B7AB}">
      <formula1>$AQ$1:$AQ$2</formula1>
    </dataValidation>
  </dataValidation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95AE-7280-4297-A662-CE9FE9407357}">
  <sheetPr>
    <pageSetUpPr fitToPage="1"/>
  </sheetPr>
  <dimension ref="A1:AR13"/>
  <sheetViews>
    <sheetView workbookViewId="0">
      <selection activeCell="X5" sqref="X5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9" style="1" customWidth="1"/>
    <col min="6" max="7" width="10.85546875" style="1" hidden="1" customWidth="1"/>
    <col min="8" max="8" width="7.28515625" style="1" hidden="1" customWidth="1"/>
    <col min="9" max="9" width="9.85546875" style="1" hidden="1" customWidth="1"/>
    <col min="10" max="10" width="8" style="1" hidden="1" customWidth="1"/>
    <col min="11" max="11" width="10.85546875" style="1" hidden="1" customWidth="1"/>
    <col min="12" max="12" width="16.28515625" style="1" hidden="1" customWidth="1"/>
    <col min="13" max="13" width="14.7109375" style="1" hidden="1" customWidth="1"/>
    <col min="14" max="14" width="14.42578125" style="1" hidden="1" customWidth="1"/>
    <col min="15" max="15" width="16.42578125" style="1" hidden="1" customWidth="1"/>
    <col min="16" max="16" width="7.28515625" style="1" hidden="1" customWidth="1"/>
    <col min="17" max="17" width="11.42578125" style="1" hidden="1" customWidth="1"/>
    <col min="18" max="18" width="7.85546875" style="1" hidden="1" customWidth="1"/>
    <col min="19" max="19" width="11.140625" style="1" hidden="1" customWidth="1"/>
    <col min="20" max="20" width="7.28515625" style="1" hidden="1" customWidth="1"/>
    <col min="21" max="21" width="16.85546875" style="1" hidden="1" customWidth="1"/>
    <col min="22" max="22" width="8" style="1" hidden="1" customWidth="1"/>
    <col min="23" max="23" width="9.5703125" style="1" hidden="1" customWidth="1"/>
    <col min="24" max="24" width="27.140625" style="19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41.25" customHeight="1" x14ac:dyDescent="0.25">
      <c r="A1" s="40" t="s">
        <v>41</v>
      </c>
      <c r="B1" s="40"/>
      <c r="C1" s="40"/>
      <c r="D1" s="40"/>
      <c r="E1" s="40"/>
      <c r="AQ1" s="1" t="s">
        <v>10</v>
      </c>
      <c r="AR1" s="1" t="s">
        <v>5</v>
      </c>
    </row>
    <row r="2" spans="1:44" x14ac:dyDescent="0.25">
      <c r="A2" s="3"/>
      <c r="B2" s="3"/>
      <c r="C2" s="12"/>
      <c r="D2" s="12"/>
      <c r="E2" s="4"/>
      <c r="F2" s="6"/>
      <c r="G2" s="6"/>
      <c r="H2" s="6"/>
      <c r="I2" s="3"/>
      <c r="J2" s="3"/>
      <c r="K2" s="3"/>
      <c r="L2" s="12"/>
      <c r="M2" s="4"/>
      <c r="N2" s="15"/>
      <c r="O2" s="5"/>
      <c r="P2" s="6"/>
      <c r="Q2" s="3"/>
      <c r="R2" s="3"/>
      <c r="S2" s="3"/>
      <c r="T2" s="3"/>
      <c r="U2" s="6"/>
      <c r="V2" s="6"/>
      <c r="W2" s="6"/>
      <c r="X2" s="20"/>
      <c r="AQ2" s="1" t="s">
        <v>19</v>
      </c>
      <c r="AR2" s="1" t="s">
        <v>21</v>
      </c>
    </row>
    <row r="3" spans="1:44" s="2" customFormat="1" ht="15.75" customHeight="1" x14ac:dyDescent="0.25">
      <c r="A3" s="47" t="s">
        <v>13</v>
      </c>
      <c r="B3" s="49"/>
      <c r="C3" s="49"/>
      <c r="D3" s="49"/>
      <c r="E3" s="50"/>
      <c r="F3" s="46" t="s">
        <v>0</v>
      </c>
      <c r="G3" s="46"/>
      <c r="H3" s="46"/>
      <c r="I3" s="41"/>
      <c r="J3" s="41"/>
      <c r="K3" s="41"/>
      <c r="L3" s="47"/>
      <c r="M3" s="48"/>
      <c r="N3" s="14"/>
      <c r="O3" s="51" t="s">
        <v>9</v>
      </c>
      <c r="P3" s="52"/>
      <c r="Q3" s="52"/>
      <c r="R3" s="52"/>
      <c r="S3" s="52"/>
      <c r="T3" s="52"/>
      <c r="U3" s="52"/>
      <c r="V3" s="46"/>
      <c r="X3" s="21"/>
      <c r="AR3" s="1" t="s">
        <v>20</v>
      </c>
    </row>
    <row r="4" spans="1:44" s="11" customFormat="1" ht="108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8" t="s">
        <v>15</v>
      </c>
      <c r="F4" s="10" t="s">
        <v>12</v>
      </c>
      <c r="G4" s="10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28</v>
      </c>
      <c r="M4" s="8" t="s">
        <v>2</v>
      </c>
      <c r="N4" s="16"/>
      <c r="O4" s="9" t="s">
        <v>3</v>
      </c>
      <c r="P4" s="10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29</v>
      </c>
      <c r="V4" s="7" t="s">
        <v>8</v>
      </c>
      <c r="W4" s="23" t="s">
        <v>18</v>
      </c>
      <c r="X4" s="29" t="s">
        <v>27</v>
      </c>
    </row>
    <row r="5" spans="1:44" x14ac:dyDescent="0.25">
      <c r="A5" s="3">
        <v>1</v>
      </c>
      <c r="B5" s="7"/>
      <c r="C5" s="18"/>
      <c r="D5" s="7"/>
      <c r="E5" s="8"/>
      <c r="F5" s="6"/>
      <c r="G5" s="6"/>
      <c r="H5" s="6"/>
      <c r="I5" s="3"/>
      <c r="J5" s="3"/>
      <c r="K5" s="3"/>
      <c r="L5" s="3"/>
      <c r="M5" s="4"/>
      <c r="N5" s="28"/>
      <c r="O5" s="6"/>
      <c r="P5" s="6"/>
      <c r="Q5" s="3"/>
      <c r="R5" s="3"/>
      <c r="S5" s="3"/>
      <c r="T5" s="3"/>
      <c r="U5" s="6"/>
      <c r="V5" s="6"/>
      <c r="W5" s="17"/>
      <c r="X5" s="22"/>
    </row>
    <row r="6" spans="1:44" x14ac:dyDescent="0.25">
      <c r="B6" s="11"/>
      <c r="C6" s="26"/>
      <c r="D6" s="11"/>
      <c r="E6" s="11"/>
      <c r="W6" s="27"/>
    </row>
    <row r="9" spans="1:44" s="24" customFormat="1" ht="17.25" customHeight="1" x14ac:dyDescent="0.25">
      <c r="A9" s="41" t="s">
        <v>23</v>
      </c>
      <c r="B9" s="41"/>
      <c r="C9" s="41"/>
      <c r="D9" s="41"/>
      <c r="E9" s="41"/>
      <c r="F9" s="31"/>
      <c r="G9" s="32"/>
      <c r="H9" s="32"/>
      <c r="I9" s="32"/>
    </row>
    <row r="10" spans="1:44" s="24" customFormat="1" ht="17.25" customHeight="1" x14ac:dyDescent="0.25">
      <c r="A10" s="39"/>
      <c r="B10" s="39"/>
      <c r="C10" s="39"/>
      <c r="D10" s="39"/>
      <c r="E10" s="25" t="s">
        <v>24</v>
      </c>
      <c r="F10" s="33"/>
      <c r="H10" s="32"/>
      <c r="I10" s="32"/>
    </row>
    <row r="11" spans="1:44" s="24" customFormat="1" ht="66" customHeight="1" x14ac:dyDescent="0.25">
      <c r="A11" s="43" t="s">
        <v>25</v>
      </c>
      <c r="B11" s="43"/>
      <c r="C11" s="44" t="s">
        <v>33</v>
      </c>
      <c r="D11" s="45"/>
      <c r="E11" s="30"/>
      <c r="F11" s="34"/>
      <c r="G11" s="35"/>
      <c r="H11" s="35"/>
      <c r="I11" s="35"/>
    </row>
    <row r="12" spans="1:44" s="24" customFormat="1" ht="48.75" customHeight="1" x14ac:dyDescent="0.25">
      <c r="A12" s="43" t="s">
        <v>26</v>
      </c>
      <c r="B12" s="43"/>
      <c r="C12" s="44" t="s">
        <v>34</v>
      </c>
      <c r="D12" s="45"/>
      <c r="E12" s="30"/>
      <c r="F12" s="34"/>
      <c r="G12" s="35"/>
      <c r="H12" s="35"/>
      <c r="I12" s="35"/>
      <c r="Z12" s="24" t="s">
        <v>30</v>
      </c>
    </row>
    <row r="13" spans="1:44" s="24" customFormat="1" ht="47.25" customHeight="1" x14ac:dyDescent="0.25">
      <c r="A13" s="43" t="s">
        <v>26</v>
      </c>
      <c r="B13" s="43"/>
      <c r="C13" s="44" t="s">
        <v>32</v>
      </c>
      <c r="D13" s="45"/>
      <c r="E13" s="30"/>
      <c r="F13" s="34"/>
      <c r="G13" s="35"/>
      <c r="H13" s="35"/>
      <c r="I13" s="35"/>
    </row>
  </sheetData>
  <sheetProtection algorithmName="SHA-512" hashValue="P9gG+oCqUTjsxL5BFnVa8cQnGngH8P2eUT8Mx2YqhG9spwtnF8HEGAfJeurnlWJceAQvPRBIeyL0GHpE+kSwSA==" saltValue="ijtx45wwNGs2d6QjIjGgq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4:AD9">
    <sortCondition ref="D4:D9"/>
  </sortState>
  <mergeCells count="12">
    <mergeCell ref="A1:E1"/>
    <mergeCell ref="A3:E3"/>
    <mergeCell ref="F3:M3"/>
    <mergeCell ref="O3:V3"/>
    <mergeCell ref="A9:E9"/>
    <mergeCell ref="A13:B13"/>
    <mergeCell ref="C13:D13"/>
    <mergeCell ref="A10:D10"/>
    <mergeCell ref="A11:B11"/>
    <mergeCell ref="C11:D11"/>
    <mergeCell ref="A12:B12"/>
    <mergeCell ref="C12:D12"/>
  </mergeCells>
  <dataValidations count="5">
    <dataValidation type="list" allowBlank="1" showInputMessage="1" showErrorMessage="1" sqref="F5 K5:M5 O5" xr:uid="{A2EA1045-4DB7-4E6D-9258-2619011F13A2}">
      <formula1>$AQ$1:$AQ$2</formula1>
    </dataValidation>
    <dataValidation type="list" allowBlank="1" showInputMessage="1" showErrorMessage="1" sqref="Q5 S5 I5" xr:uid="{F9F3BAAF-463E-44AA-8EBC-CE806961DB3B}">
      <formula1>$AR$1:$AR$3</formula1>
    </dataValidation>
    <dataValidation type="list" allowBlank="1" showInputMessage="1" showErrorMessage="1" sqref="I6 S6 Q6" xr:uid="{2F84C7B1-888E-4165-8C2F-1C758E2EC1F5}">
      <formula1>$AR$2:$AR$2</formula1>
    </dataValidation>
    <dataValidation type="list" allowBlank="1" showInputMessage="1" showErrorMessage="1" sqref="O6 K6:M6 F6" xr:uid="{4A38AC9D-4EA2-4890-9BDC-EE81132EEFE3}">
      <formula1>$AQ$2:$AQ$2</formula1>
    </dataValidation>
    <dataValidation type="whole" allowBlank="1" showInputMessage="1" showErrorMessage="1" errorTitle="ΠΡΟΣΟΧΗ!" error="ΕΩΣ 84 ΜΗΝΕΣ" sqref="U5:U6" xr:uid="{398E6597-517A-401E-8C7F-2FF77F92241D}">
      <formula1>1</formula1>
      <formula2>84</formula2>
    </dataValidation>
  </dataValidation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ΠΕ ΟΙΚΟΝΟΜΙΚΟΥ_ΠΡΟΣΛΗΠΤΕΩΝ</vt:lpstr>
      <vt:lpstr>ΠΕ ΟΙΚΟΝΟΜΙΚΟΥ_ΚΑΤΑΤΑΞΗΣ</vt:lpstr>
      <vt:lpstr>ΑΠΟΡΡΙΠΤΕΟΙ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2025-05-14T07:29:41Z</cp:lastPrinted>
  <dcterms:created xsi:type="dcterms:W3CDTF">2017-10-23T05:29:48Z</dcterms:created>
  <dcterms:modified xsi:type="dcterms:W3CDTF">2026-03-16T12:40:39Z</dcterms:modified>
</cp:coreProperties>
</file>