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-ha\olv-shares\AEMY\7. ΠΡΟΣΩΠΙΚΟ\46. ΠΡΟΚΕΚΑ 6\ΜΟΡΙΟΔΟΤΗΣΗ\ΕΡΓΟ 1\ΓΙΑ ΔΣ\"/>
    </mc:Choice>
  </mc:AlternateContent>
  <xr:revisionPtr revIDLastSave="0" documentId="13_ncr:1_{50892834-AFFE-49B5-93BB-0D834D8D6B4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ΑΠΟΡΡΙΠΤΕΟΙ" sheetId="14" r:id="rId1"/>
    <sheet name="ΚΑΤΑΤΑΞΗΣ ΠΕ ή ΤΕ ΔΙΟΙΚΗΤΙΚΟΥ" sheetId="16" r:id="rId2"/>
    <sheet name="ΠΡΟΣΛΗΠΤΕΩΝ_ΑΜΥΓΔΑΛΕΖΑ" sheetId="17" r:id="rId3"/>
    <sheet name="ΠΡΟΣΛΗΠΤΕΩΝ_ΤΑΥΡΟΣ" sheetId="18" r:id="rId4"/>
    <sheet name="ΠΡΟΣΛΗΠΤΕΩΝ_ΚΟΡΙΝΘΟΣ" sheetId="19" r:id="rId5"/>
    <sheet name="ΠΡΟΣΛΗΠΤΕΩΝ_ΞΑΝΘΗ" sheetId="21" r:id="rId6"/>
    <sheet name="ΠΡΟΣΛΗΠΤΕΩΝ_ΔΡΑΜΑ" sheetId="20" r:id="rId7"/>
  </sheets>
  <definedNames>
    <definedName name="_xlnm._FilterDatabase" localSheetId="1" hidden="1">'ΚΑΤΑΤΑΞΗΣ ΠΕ ή ΤΕ ΔΙΟΙΚΗΤΙΚΟΥ'!$A$3:$Y$47</definedName>
    <definedName name="_xlnm.Print_Area" localSheetId="0">ΑΠΟΡΡΙΠΤΕΟΙ!$A$1:$H$10</definedName>
    <definedName name="_xlnm.Print_Area" localSheetId="1">'ΚΑΤΑΤΑΞΗΣ ΠΕ ή ΤΕ ΔΙΟΙΚΗΤΙΚΟΥ'!$A$1:$Y$47</definedName>
    <definedName name="_xlnm.Print_Area" localSheetId="2">ΠΡΟΣΛΗΠΤΕΩΝ_ΑΜΥΓΔΑΛΕΖΑ!$A$1:$Y$4</definedName>
    <definedName name="_xlnm.Print_Area" localSheetId="6">ΠΡΟΣΛΗΠΤΕΩΝ_ΔΡΑΜΑ!$A$1:$Y$4</definedName>
    <definedName name="_xlnm.Print_Area" localSheetId="4">ΠΡΟΣΛΗΠΤΕΩΝ_ΚΟΡΙΝΘΟΣ!$A$1:$Y$4</definedName>
    <definedName name="_xlnm.Print_Area" localSheetId="5">ΠΡΟΣΛΗΠΤΕΩΝ_ΞΑΝΘΗ!$A$1:$Y$4</definedName>
    <definedName name="_xlnm.Print_Area" localSheetId="3">ΠΡΟΣΛΗΠΤΕΩΝ_ΤΑΥΡΟΣ!$A$1:$Y$4</definedName>
  </definedNames>
  <calcPr calcId="191029"/>
</workbook>
</file>

<file path=xl/calcChain.xml><?xml version="1.0" encoding="utf-8"?>
<calcChain xmlns="http://schemas.openxmlformats.org/spreadsheetml/2006/main">
  <c r="R4" i="16" l="1"/>
  <c r="J42" i="16"/>
  <c r="L42" i="16"/>
  <c r="P42" i="16"/>
  <c r="R42" i="16"/>
  <c r="T42" i="16"/>
  <c r="V42" i="16"/>
  <c r="X42" i="16"/>
  <c r="X4" i="18"/>
  <c r="V4" i="18"/>
  <c r="T4" i="18"/>
  <c r="R4" i="18"/>
  <c r="P4" i="18"/>
  <c r="L4" i="18"/>
  <c r="J4" i="18"/>
  <c r="X7" i="16"/>
  <c r="V7" i="16"/>
  <c r="T7" i="16"/>
  <c r="R7" i="16"/>
  <c r="P7" i="16"/>
  <c r="L7" i="16"/>
  <c r="J7" i="16"/>
  <c r="X4" i="20"/>
  <c r="V4" i="20"/>
  <c r="T4" i="20"/>
  <c r="R4" i="20"/>
  <c r="P4" i="20"/>
  <c r="L4" i="20"/>
  <c r="J4" i="20"/>
  <c r="X4" i="21"/>
  <c r="V4" i="21"/>
  <c r="T4" i="21"/>
  <c r="R4" i="21"/>
  <c r="P4" i="21"/>
  <c r="L4" i="21"/>
  <c r="J4" i="21"/>
  <c r="X4" i="19"/>
  <c r="V4" i="19"/>
  <c r="T4" i="19"/>
  <c r="R4" i="19"/>
  <c r="P4" i="19"/>
  <c r="L4" i="19"/>
  <c r="J4" i="19"/>
  <c r="X4" i="17"/>
  <c r="V4" i="17"/>
  <c r="T4" i="17"/>
  <c r="R4" i="17"/>
  <c r="P4" i="17"/>
  <c r="L4" i="17"/>
  <c r="J4" i="17"/>
  <c r="X43" i="16"/>
  <c r="V43" i="16"/>
  <c r="T43" i="16"/>
  <c r="R43" i="16"/>
  <c r="P43" i="16"/>
  <c r="L43" i="16"/>
  <c r="J43" i="16"/>
  <c r="X38" i="16"/>
  <c r="V38" i="16"/>
  <c r="T38" i="16"/>
  <c r="R38" i="16"/>
  <c r="P38" i="16"/>
  <c r="L38" i="16"/>
  <c r="J38" i="16"/>
  <c r="R15" i="16"/>
  <c r="Y42" i="16" l="1"/>
  <c r="Y4" i="20"/>
  <c r="Y4" i="21"/>
  <c r="Y4" i="19"/>
  <c r="Y4" i="18"/>
  <c r="Y7" i="16"/>
  <c r="Y4" i="17"/>
  <c r="Y43" i="16"/>
  <c r="Y38" i="16"/>
  <c r="R13" i="16"/>
  <c r="R24" i="16"/>
  <c r="R16" i="16"/>
  <c r="X33" i="16"/>
  <c r="V33" i="16"/>
  <c r="T33" i="16"/>
  <c r="R33" i="16"/>
  <c r="P33" i="16"/>
  <c r="L33" i="16"/>
  <c r="J33" i="16"/>
  <c r="X40" i="16"/>
  <c r="V40" i="16"/>
  <c r="T40" i="16"/>
  <c r="R40" i="16"/>
  <c r="P40" i="16"/>
  <c r="L40" i="16"/>
  <c r="J40" i="16"/>
  <c r="X37" i="16"/>
  <c r="V37" i="16"/>
  <c r="T37" i="16"/>
  <c r="R37" i="16"/>
  <c r="P37" i="16"/>
  <c r="L37" i="16"/>
  <c r="J37" i="16"/>
  <c r="X13" i="16"/>
  <c r="V13" i="16"/>
  <c r="T13" i="16"/>
  <c r="P13" i="16"/>
  <c r="L13" i="16"/>
  <c r="J13" i="16"/>
  <c r="X28" i="16"/>
  <c r="V28" i="16"/>
  <c r="T28" i="16"/>
  <c r="R28" i="16"/>
  <c r="P28" i="16"/>
  <c r="L28" i="16"/>
  <c r="J28" i="16"/>
  <c r="X32" i="16"/>
  <c r="V32" i="16"/>
  <c r="T32" i="16"/>
  <c r="R32" i="16"/>
  <c r="P32" i="16"/>
  <c r="L32" i="16"/>
  <c r="J32" i="16"/>
  <c r="X19" i="16"/>
  <c r="V19" i="16"/>
  <c r="T19" i="16"/>
  <c r="R19" i="16"/>
  <c r="P19" i="16"/>
  <c r="L19" i="16"/>
  <c r="J19" i="16"/>
  <c r="X21" i="16"/>
  <c r="V21" i="16"/>
  <c r="T21" i="16"/>
  <c r="R21" i="16"/>
  <c r="P21" i="16"/>
  <c r="L21" i="16"/>
  <c r="J21" i="16"/>
  <c r="X35" i="16"/>
  <c r="V35" i="16"/>
  <c r="T35" i="16"/>
  <c r="R35" i="16"/>
  <c r="P35" i="16"/>
  <c r="L35" i="16"/>
  <c r="J35" i="16"/>
  <c r="X27" i="16"/>
  <c r="V27" i="16"/>
  <c r="T27" i="16"/>
  <c r="R27" i="16"/>
  <c r="P27" i="16"/>
  <c r="L27" i="16"/>
  <c r="J27" i="16"/>
  <c r="X15" i="16"/>
  <c r="V15" i="16"/>
  <c r="T15" i="16"/>
  <c r="P15" i="16"/>
  <c r="L15" i="16"/>
  <c r="J15" i="16"/>
  <c r="X46" i="16"/>
  <c r="V46" i="16"/>
  <c r="T46" i="16"/>
  <c r="R46" i="16"/>
  <c r="P46" i="16"/>
  <c r="L46" i="16"/>
  <c r="J46" i="16"/>
  <c r="X14" i="16"/>
  <c r="V14" i="16"/>
  <c r="T14" i="16"/>
  <c r="R14" i="16"/>
  <c r="P14" i="16"/>
  <c r="L14" i="16"/>
  <c r="J14" i="16"/>
  <c r="X22" i="16"/>
  <c r="V22" i="16"/>
  <c r="T22" i="16"/>
  <c r="R22" i="16"/>
  <c r="P22" i="16"/>
  <c r="L22" i="16"/>
  <c r="J22" i="16"/>
  <c r="X17" i="16"/>
  <c r="V17" i="16"/>
  <c r="T17" i="16"/>
  <c r="R17" i="16"/>
  <c r="P17" i="16"/>
  <c r="L17" i="16"/>
  <c r="J17" i="16"/>
  <c r="X6" i="16"/>
  <c r="V6" i="16"/>
  <c r="T6" i="16"/>
  <c r="R6" i="16"/>
  <c r="P6" i="16"/>
  <c r="L6" i="16"/>
  <c r="J6" i="16"/>
  <c r="X20" i="16"/>
  <c r="V20" i="16"/>
  <c r="T20" i="16"/>
  <c r="R20" i="16"/>
  <c r="P20" i="16"/>
  <c r="L20" i="16"/>
  <c r="J20" i="16"/>
  <c r="X25" i="16"/>
  <c r="V25" i="16"/>
  <c r="T25" i="16"/>
  <c r="R25" i="16"/>
  <c r="P25" i="16"/>
  <c r="L25" i="16"/>
  <c r="J25" i="16"/>
  <c r="X18" i="16"/>
  <c r="V18" i="16"/>
  <c r="T18" i="16"/>
  <c r="R18" i="16"/>
  <c r="P18" i="16"/>
  <c r="L18" i="16"/>
  <c r="J18" i="16"/>
  <c r="X41" i="16"/>
  <c r="V41" i="16"/>
  <c r="T41" i="16"/>
  <c r="R41" i="16"/>
  <c r="P41" i="16"/>
  <c r="L41" i="16"/>
  <c r="J41" i="16"/>
  <c r="X47" i="16"/>
  <c r="V47" i="16"/>
  <c r="T47" i="16"/>
  <c r="R47" i="16"/>
  <c r="P47" i="16"/>
  <c r="L47" i="16"/>
  <c r="J47" i="16"/>
  <c r="X16" i="16"/>
  <c r="V16" i="16"/>
  <c r="T16" i="16"/>
  <c r="P16" i="16"/>
  <c r="L16" i="16"/>
  <c r="J16" i="16"/>
  <c r="X10" i="16"/>
  <c r="V10" i="16"/>
  <c r="T10" i="16"/>
  <c r="R10" i="16"/>
  <c r="P10" i="16"/>
  <c r="L10" i="16"/>
  <c r="J10" i="16"/>
  <c r="X44" i="16"/>
  <c r="V44" i="16"/>
  <c r="T44" i="16"/>
  <c r="R44" i="16"/>
  <c r="P44" i="16"/>
  <c r="L44" i="16"/>
  <c r="J44" i="16"/>
  <c r="X31" i="16"/>
  <c r="V31" i="16"/>
  <c r="T31" i="16"/>
  <c r="R31" i="16"/>
  <c r="P31" i="16"/>
  <c r="L31" i="16"/>
  <c r="J31" i="16"/>
  <c r="X29" i="16"/>
  <c r="V29" i="16"/>
  <c r="T29" i="16"/>
  <c r="R29" i="16"/>
  <c r="P29" i="16"/>
  <c r="L29" i="16"/>
  <c r="J29" i="16"/>
  <c r="X8" i="16"/>
  <c r="V8" i="16"/>
  <c r="T8" i="16"/>
  <c r="R8" i="16"/>
  <c r="P8" i="16"/>
  <c r="L8" i="16"/>
  <c r="J8" i="16"/>
  <c r="X34" i="16"/>
  <c r="V34" i="16"/>
  <c r="T34" i="16"/>
  <c r="R34" i="16"/>
  <c r="P34" i="16"/>
  <c r="L34" i="16"/>
  <c r="J34" i="16"/>
  <c r="X39" i="16"/>
  <c r="V39" i="16"/>
  <c r="T39" i="16"/>
  <c r="R39" i="16"/>
  <c r="P39" i="16"/>
  <c r="L39" i="16"/>
  <c r="J39" i="16"/>
  <c r="X12" i="16"/>
  <c r="V12" i="16"/>
  <c r="T12" i="16"/>
  <c r="R12" i="16"/>
  <c r="P12" i="16"/>
  <c r="L12" i="16"/>
  <c r="J12" i="16"/>
  <c r="X36" i="16"/>
  <c r="V36" i="16"/>
  <c r="T36" i="16"/>
  <c r="R36" i="16"/>
  <c r="P36" i="16"/>
  <c r="L36" i="16"/>
  <c r="J36" i="16"/>
  <c r="X24" i="16"/>
  <c r="V24" i="16"/>
  <c r="T24" i="16"/>
  <c r="P24" i="16"/>
  <c r="L24" i="16"/>
  <c r="J24" i="16"/>
  <c r="X11" i="16"/>
  <c r="V11" i="16"/>
  <c r="T11" i="16"/>
  <c r="R11" i="16"/>
  <c r="P11" i="16"/>
  <c r="L11" i="16"/>
  <c r="J11" i="16"/>
  <c r="X4" i="16"/>
  <c r="V4" i="16"/>
  <c r="T4" i="16"/>
  <c r="P4" i="16"/>
  <c r="L4" i="16"/>
  <c r="J4" i="16"/>
  <c r="V5" i="16"/>
  <c r="X45" i="16"/>
  <c r="V45" i="16"/>
  <c r="T45" i="16"/>
  <c r="R45" i="16"/>
  <c r="P45" i="16"/>
  <c r="L45" i="16"/>
  <c r="J45" i="16"/>
  <c r="X23" i="16"/>
  <c r="V23" i="16"/>
  <c r="T23" i="16"/>
  <c r="R23" i="16"/>
  <c r="P23" i="16"/>
  <c r="L23" i="16"/>
  <c r="J23" i="16"/>
  <c r="R9" i="16"/>
  <c r="R26" i="16"/>
  <c r="R5" i="16"/>
  <c r="R30" i="16"/>
  <c r="Y33" i="16" l="1"/>
  <c r="Y40" i="16"/>
  <c r="Y37" i="16"/>
  <c r="Y19" i="16"/>
  <c r="Y13" i="16"/>
  <c r="Y28" i="16"/>
  <c r="Y32" i="16"/>
  <c r="Y21" i="16"/>
  <c r="Y35" i="16"/>
  <c r="Y27" i="16"/>
  <c r="Y17" i="16"/>
  <c r="Y15" i="16"/>
  <c r="Y46" i="16"/>
  <c r="Y14" i="16"/>
  <c r="Y22" i="16"/>
  <c r="Y6" i="16"/>
  <c r="Y20" i="16"/>
  <c r="Y25" i="16"/>
  <c r="Y18" i="16"/>
  <c r="Y41" i="16"/>
  <c r="Y47" i="16"/>
  <c r="Y16" i="16"/>
  <c r="Y31" i="16"/>
  <c r="Y29" i="16"/>
  <c r="Y10" i="16"/>
  <c r="Y44" i="16"/>
  <c r="Y8" i="16"/>
  <c r="Y34" i="16"/>
  <c r="Y39" i="16"/>
  <c r="Y12" i="16"/>
  <c r="Y4" i="16"/>
  <c r="Y36" i="16"/>
  <c r="Y24" i="16"/>
  <c r="Y11" i="16"/>
  <c r="Y45" i="16"/>
  <c r="Y23" i="16"/>
  <c r="X5" i="16" l="1"/>
  <c r="T5" i="16"/>
  <c r="P5" i="16"/>
  <c r="L5" i="16"/>
  <c r="J5" i="16"/>
  <c r="J9" i="16"/>
  <c r="X30" i="16"/>
  <c r="V30" i="16"/>
  <c r="T30" i="16"/>
  <c r="P30" i="16"/>
  <c r="L30" i="16"/>
  <c r="J30" i="16"/>
  <c r="X26" i="16"/>
  <c r="V26" i="16"/>
  <c r="T26" i="16"/>
  <c r="P26" i="16"/>
  <c r="L26" i="16"/>
  <c r="J26" i="16"/>
  <c r="X9" i="16"/>
  <c r="V9" i="16"/>
  <c r="T9" i="16"/>
  <c r="P9" i="16"/>
  <c r="L9" i="16"/>
  <c r="Y5" i="16" l="1"/>
  <c r="Y30" i="16"/>
  <c r="Y9" i="16"/>
  <c r="Y26" i="16"/>
</calcChain>
</file>

<file path=xl/sharedStrings.xml><?xml version="1.0" encoding="utf-8"?>
<sst xmlns="http://schemas.openxmlformats.org/spreadsheetml/2006/main" count="705" uniqueCount="144">
  <si>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</si>
  <si>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</si>
  <si>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</si>
  <si>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</si>
  <si>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</si>
  <si>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</si>
  <si>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</si>
  <si>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</si>
  <si>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</si>
  <si>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</si>
  <si>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</si>
  <si>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>ΓΝΩΣΗ ΧΕΙΡΙΣΜΟΥ Η/Υ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</si>
  <si>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</si>
  <si>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</si>
  <si>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</si>
  <si>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</si>
  <si>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</si>
  <si>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</si>
  <si>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</si>
  <si>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</si>
  <si>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</si>
  <si>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</si>
  <si>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</si>
  <si>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ΠΑΡΑΤΗΡΗΣΕΙΣ</t>
  </si>
  <si>
    <t>ΠΡΟΑΝΑΧΩΡΗΣΙΑΚΟ ΚΕΝΤΡΟ</t>
  </si>
  <si>
    <t>ΞΑΝΘΗΣ</t>
  </si>
  <si>
    <t>ΕΙΔΙΚΟΤΗΤΑ</t>
  </si>
  <si>
    <t>ΕΜΠΕΙΡΙΑ ΤΟΥΛΑΧΙΣΤΟΝ ΔΥΟ (2) ΕΤΩΝ ΣΕ ΔΙΟΙΚΗΤΙΚΑ ΚΑΘΗΚΟΝΤΑ</t>
  </si>
  <si>
    <t>ΧΡΙΣΤΙΝΑ</t>
  </si>
  <si>
    <t>ΣΤΕΛΕΤΟΥ</t>
  </si>
  <si>
    <t>ΚΟΡΙΝΘΟΣ</t>
  </si>
  <si>
    <t>ΜΗ ΚΑΤΟΧΗ ΑΠΑΙΤΟΥΜΕΝΗΣ ΕΜΠΕΙΡΙΑΣ ΑΠΌ ΠΡΟΣΚΛΗΣΗ</t>
  </si>
  <si>
    <t>ΑΙΚΑΤΕΡΙΝΗ</t>
  </si>
  <si>
    <t>ΤΣΟΛΑΚΗΣ</t>
  </si>
  <si>
    <t>ΣΤΥΛΙΑΝΟΣ</t>
  </si>
  <si>
    <t>ΤΑΥΡΟΣ</t>
  </si>
  <si>
    <t>ΠΕΤΡΟΠΟΥΛΟΥ</t>
  </si>
  <si>
    <t>ΝΙΚΟΛΙΤΣΑ</t>
  </si>
  <si>
    <t>ΠΑΝΤΟΥΒΑΚΗ</t>
  </si>
  <si>
    <t>ΕΙΡΗΝΗ</t>
  </si>
  <si>
    <t>ΤΡΙΑΝΤΑΦΥΛΛΙΔΟΥ</t>
  </si>
  <si>
    <t>ΣΤΥΛΙΑΝΗ</t>
  </si>
  <si>
    <t>ΣΕΦΕΡΙΑΔΟΥ</t>
  </si>
  <si>
    <t>ΝΙΚΟΛΕΤΑ</t>
  </si>
  <si>
    <t>ΔΡΑΜΑ</t>
  </si>
  <si>
    <t>ΛΑΡΙΟΥ</t>
  </si>
  <si>
    <t>ΔΡΑΜΑ/ΞΑΝΘΗ</t>
  </si>
  <si>
    <t>ΠΕ</t>
  </si>
  <si>
    <t>ΤΕ</t>
  </si>
  <si>
    <t>ΕΚΠΑΙΔΕΥΤΙΚΗ 
ΒΑΘΜΙΔΑ</t>
  </si>
  <si>
    <t>ΝΤΑΛΟΥΜΗ</t>
  </si>
  <si>
    <t>ΕΥΑΓΓΕΛΙΑ</t>
  </si>
  <si>
    <t>ΛΑΜΠΡΟΠΟΥΛΟΥ</t>
  </si>
  <si>
    <t>ΑΣΗΜΙΝΑ</t>
  </si>
  <si>
    <t>ΠΟΛΥΔΕΡΑ</t>
  </si>
  <si>
    <t>ΕΛΛΗ</t>
  </si>
  <si>
    <t>ΘΩΪΔΗΣ</t>
  </si>
  <si>
    <t>ΔΗΜΗΤΡΙΟΣ</t>
  </si>
  <si>
    <t>ΙΩΑΝΝΙΔΟΥ</t>
  </si>
  <si>
    <t>ΜΑΡΙΑ</t>
  </si>
  <si>
    <t>ΧΟΥΡΣΑΝΙΔΟΥ</t>
  </si>
  <si>
    <t>ΑΔΑΜΑΝΤΙΑ</t>
  </si>
  <si>
    <t>ΓΙΑΝΤΣΟΥ</t>
  </si>
  <si>
    <t>ΑΓΑΘΗ</t>
  </si>
  <si>
    <t>ΞΑΝΘΗ</t>
  </si>
  <si>
    <t>ΤΟΚΑΤΛΗ</t>
  </si>
  <si>
    <t>ΤΡΙΑΝΤΟΠΟΥΛΟΣ</t>
  </si>
  <si>
    <t>ΝΙΚΟΛΑΟΣ</t>
  </si>
  <si>
    <t>ΣΟΛΩΜΟΣ</t>
  </si>
  <si>
    <t>ΚΩΝΣΤΑΝΤΙΝΟΣ</t>
  </si>
  <si>
    <t>ΓΡΗΓΟΡΙΑΔΟΥ</t>
  </si>
  <si>
    <t>ΒΡΑΚΑΣ</t>
  </si>
  <si>
    <t>ΑΘΑΝΑΣΙΟΣ</t>
  </si>
  <si>
    <t>ΑΣΗΜΑΚΟΠΟΥΛΟΥ</t>
  </si>
  <si>
    <t>ΙΩΑΝΝΑ - ΜΑΡΙΑ</t>
  </si>
  <si>
    <t>ΑΜΥΓΔΑΛΕΖΑ</t>
  </si>
  <si>
    <t>ΜΟΣΧΟΣ</t>
  </si>
  <si>
    <t>ΜΑΡΚΟΣ</t>
  </si>
  <si>
    <t>ΣΤΑΥΡΟΠΟΥΛΟΥ</t>
  </si>
  <si>
    <t>ΠΑΝΑΓΙΩΤΑ</t>
  </si>
  <si>
    <t>ΚΑΡΙΠΟΓΛΟΥ</t>
  </si>
  <si>
    <t>ΚΥΡΙΑΚΗ</t>
  </si>
  <si>
    <t>ΛΕΜΠΕΣΗ</t>
  </si>
  <si>
    <t>ΑΦΡΟΔΙΤΗ</t>
  </si>
  <si>
    <t>ΞΑΝΘΟΠΟΥΛΟΥ</t>
  </si>
  <si>
    <t>ΨΑΡΙΑΝΟΣ</t>
  </si>
  <si>
    <t>ΕΡΜΟΛΑΟΣ</t>
  </si>
  <si>
    <t>ΓΕΩΡΓΑΤΖΗ</t>
  </si>
  <si>
    <t>ΕΥΓΕΝΙΑ</t>
  </si>
  <si>
    <t>ΧΑΤΖΗΣΤΑΜΑΤΙΟΥ</t>
  </si>
  <si>
    <t>ΓΕΩΡΓΙΑ</t>
  </si>
  <si>
    <t>ΠΑΠΑΔΟΠΟΥΛΟΥ</t>
  </si>
  <si>
    <t>ΚΛΕΟΝΙΚΗ</t>
  </si>
  <si>
    <t>ΝΤΑΒΙΔΗ</t>
  </si>
  <si>
    <t>ΩΡΙΩΝ</t>
  </si>
  <si>
    <t>ΜΑΥΡΟΜΑΤΗ</t>
  </si>
  <si>
    <t>ΙΣΣΑΡΗΣ</t>
  </si>
  <si>
    <t>ΧΡΗΣΤΟΣ</t>
  </si>
  <si>
    <t>ΚΙΟΣΕ</t>
  </si>
  <si>
    <t>ΠΟΛΥΞΕΝΗ</t>
  </si>
  <si>
    <t>ΛΕΤΣΗ</t>
  </si>
  <si>
    <t>ΑΜΑΝΑΤΙΔΟΥ</t>
  </si>
  <si>
    <t>ΤΕΡΨΙΧΟΡΗ</t>
  </si>
  <si>
    <t>ΚΑΛΛΙΟΠΗ</t>
  </si>
  <si>
    <t>ΣΑΠΟΥΝΙΔΟΥ</t>
  </si>
  <si>
    <t>ΣΑΜΑΡΑ</t>
  </si>
  <si>
    <t>ΔΕΣΠΟΙΝΑ</t>
  </si>
  <si>
    <t>ΑΒΑΚΙΑΝ</t>
  </si>
  <si>
    <t>ΚΑΡΑΜΠΕΤ</t>
  </si>
  <si>
    <t>ΚΩΤΤΑ</t>
  </si>
  <si>
    <t>ΠΑΡΑΣΚΕΥΗ</t>
  </si>
  <si>
    <t>ΠΛΑΣΚΑ</t>
  </si>
  <si>
    <t>ΑΡΓΥΡΩ</t>
  </si>
  <si>
    <t>ΝΟΥΤΣΟΥ</t>
  </si>
  <si>
    <t xml:space="preserve"> ΑΙΤΗΣΗ ΣΕ 2 ΚΕΝΤΡΑ</t>
  </si>
  <si>
    <t>ΜΗ ΚΑΤΟΧΗ ΚΑΙ ΤΕΚΜΗΡΙΩΣΗ ΑΠΑΙΤΟΥΜΕΝΗΣ ΕΜΠΕΙΡΙΑΣ ΑΠΌ ΠΡΟΣΚΛΗΣΗ</t>
  </si>
  <si>
    <t>ΔΑΥΚΟΥ</t>
  </si>
  <si>
    <t>ΖΩΗ</t>
  </si>
  <si>
    <t>13/5/2025 (ΑΠΟΣΤΟΛΗ 8/5/2025)</t>
  </si>
  <si>
    <t>13/5/2025 
(ΑΠΟΣΤΟΛΗ 8/5/2025)</t>
  </si>
  <si>
    <t>ΜΑΤΣΗ</t>
  </si>
  <si>
    <t>ΟΛΥΜΠΙΑ</t>
  </si>
  <si>
    <t>ΕΡΓΟ 1 - ΠΕ ή ΤΕ ΔΙΟΙΚΗΤΙΚΟΥ
1. ΠΙΝΑΚΑΣ ΑΠΟΡΡΙΠΤΕΩΝ</t>
  </si>
  <si>
    <t>ΕΡΓΟ 1 - ΠΕ ή ΤΕ ΔΙΟΙΚΗΤΙΚΟΥ 
2. ΠΙΝΑΚΑΣ ΚΑΤΑΤΑΞΗΣ</t>
  </si>
  <si>
    <t>ΕΡΓΟ 1 - ΠΕ ή ΤΕ ΔΙΟΙΚΗΤΙΚΟΥ 
3. ΠΙΝΑΚΑΣ ΠΡΟΣΛΗΠΤΕΩΝ
ΑΜΥΓΔΑΛΕΖΑ</t>
  </si>
  <si>
    <t>ΕΡΓΟ 1 - ΠΕ ή ΤΕ ΔΙΟΙΚΗΤΙΚΟΥ 
3. ΠΙΝΑΚΑΣ ΠΡΟΣΛΗΠΤΕΩΝ
ΤΑΥΡΟΣ</t>
  </si>
  <si>
    <t>ΕΡΓΟ 1 - ΠΕ ή ΤΕ ΔΙΟΙΚΗΤΙΚΟΥ 
3. ΠΙΝΑΚΑΣ ΠΡΟΣΛΗΠΤΕΩΝ
ΚΟΡΙΝΘΟΣ</t>
  </si>
  <si>
    <t>ΕΡΓΟ 1 - ΠΕ ή ΤΕ ΔΙΟΙΚΗΤΙΚΟΥ 
3. ΠΙΝΑΚΑΣ ΠΡΟΣΛΗΠΤΕΩΝ
ΞΑΝΘΗ</t>
  </si>
  <si>
    <t>ΕΡΓΟ 1 - ΠΕ ή ΤΕ ΔΙΟΙΚΗΤΙΚΟΥ 
3. ΠΙΝΑΚΑΣ ΠΡΟΣΛΗΠΤΕΩΝ
ΔΡΑΜΑ</t>
  </si>
  <si>
    <t>14/5/2025 (αποστολή 5/5/2025)</t>
  </si>
  <si>
    <t>ΠΑΠΑΜΙΧΑΛΑΚΗ</t>
  </si>
  <si>
    <t>Τ****</t>
  </si>
  <si>
    <t>Χ****</t>
  </si>
  <si>
    <t>Λ****</t>
  </si>
  <si>
    <t>Β****</t>
  </si>
  <si>
    <t>Δ****</t>
  </si>
  <si>
    <t>Ν****</t>
  </si>
  <si>
    <t>Γ****</t>
  </si>
  <si>
    <t>Π****</t>
  </si>
  <si>
    <t>Σ****</t>
  </si>
  <si>
    <t>Μ****</t>
  </si>
  <si>
    <t>Ε****</t>
  </si>
  <si>
    <t>Κ****</t>
  </si>
  <si>
    <t>ΜΗ ΑΠΟΔΟΧΗ ΠΑΡΑΤΑΣΗΣ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</si>
</sst>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C777-5522-4B6B-BBEA-538832AC8236}">
  <sheetPr>
    <pageSetUpPr fitToPage="1"/>
  </sheetPr>
  <dimension ref="A1:AB11"/>
  <sheetViews>
    <sheetView workbookViewId="0">
      <selection sqref="A1:H11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7" width="23.7109375" style="1" customWidth="1"/>
    <col min="8" max="8" width="27.140625" style="6" customWidth="1"/>
    <col min="9" max="9" width="11.28515625" style="1" customWidth="1"/>
    <col min="10" max="26" width="9.140625" style="1"/>
    <col min="27" max="27" width="0" style="1" hidden="1" customWidth="1"/>
    <col min="28" max="28" width="10.5703125" style="1" hidden="1" customWidth="1"/>
    <col min="29" max="16384" width="9.140625" style="1"/>
  </cols>
  <sheetData>
    <row r="1" spans="1:28" ht="84" customHeight="1" x14ac:dyDescent="0.25">
      <c r="A1" s="26" t="s">
        <v>122</v>
      </c>
      <c r="B1" s="27"/>
      <c r="C1" s="27"/>
      <c r="D1" s="27"/>
      <c r="E1" s="27"/>
      <c r="F1" s="27"/>
      <c r="G1" s="27"/>
      <c r="H1" s="28"/>
      <c r="AA1" s="1" t="s">
        <v>10</v>
      </c>
      <c r="AB1" s="1" t="s">
        <v>5</v>
      </c>
    </row>
    <row r="2" spans="1:28" s="2" customFormat="1" ht="15.75" customHeight="1" x14ac:dyDescent="0.25">
      <c r="A2" s="24" t="s">
        <v>13</v>
      </c>
      <c r="B2" s="25"/>
      <c r="C2" s="25"/>
      <c r="D2" s="25"/>
      <c r="E2" s="25"/>
      <c r="F2" s="15"/>
      <c r="G2" s="15"/>
      <c r="H2" s="7"/>
      <c r="AA2" s="1" t="s">
        <v>19</v>
      </c>
      <c r="AB2" s="1" t="s">
        <v>21</v>
      </c>
    </row>
    <row r="3" spans="1:28" s="5" customFormat="1" ht="106.5" customHeight="1" x14ac:dyDescent="0.25">
      <c r="A3" s="4" t="s">
        <v>1</v>
      </c>
      <c r="B3" s="4" t="s">
        <v>16</v>
      </c>
      <c r="C3" s="4" t="s">
        <v>17</v>
      </c>
      <c r="D3" s="4" t="s">
        <v>14</v>
      </c>
      <c r="E3" s="4" t="s">
        <v>15</v>
      </c>
      <c r="F3" s="4" t="s">
        <v>26</v>
      </c>
      <c r="G3" s="4" t="s">
        <v>24</v>
      </c>
      <c r="H3" s="10" t="s">
        <v>23</v>
      </c>
      <c r="AB3" s="1" t="s">
        <v>20</v>
      </c>
    </row>
    <row r="4" spans="1:28" ht="30" x14ac:dyDescent="0.25">
      <c r="A4" s="3">
        <v>1</v>
      </c>
      <c r="B4" s="3">
        <v>3473</v>
      </c>
      <c r="C4" s="11">
        <v>45776</v>
      </c>
      <c r="D4" s="3" t="s">
        <v>131</v>
      </c>
      <c r="E4" s="3" t="s">
        <v>132</v>
      </c>
      <c r="F4" s="19" t="s">
        <v>47</v>
      </c>
      <c r="G4" s="3" t="s">
        <v>25</v>
      </c>
      <c r="H4" s="8" t="s">
        <v>31</v>
      </c>
    </row>
    <row r="5" spans="1:28" x14ac:dyDescent="0.25">
      <c r="A5" s="3">
        <v>2</v>
      </c>
      <c r="B5" s="3">
        <v>3635</v>
      </c>
      <c r="C5" s="11">
        <v>45779</v>
      </c>
      <c r="D5" s="3" t="s">
        <v>133</v>
      </c>
      <c r="E5" s="3" t="s">
        <v>134</v>
      </c>
      <c r="F5" s="3" t="s">
        <v>48</v>
      </c>
      <c r="G5" s="3" t="s">
        <v>46</v>
      </c>
      <c r="H5" s="8" t="s">
        <v>114</v>
      </c>
    </row>
    <row r="6" spans="1:28" ht="30" x14ac:dyDescent="0.25">
      <c r="A6" s="3">
        <v>3</v>
      </c>
      <c r="B6" s="3">
        <v>3837</v>
      </c>
      <c r="C6" s="11">
        <v>45784</v>
      </c>
      <c r="D6" s="3" t="s">
        <v>135</v>
      </c>
      <c r="E6" s="3" t="s">
        <v>136</v>
      </c>
      <c r="F6" s="3" t="s">
        <v>47</v>
      </c>
      <c r="G6" s="3" t="s">
        <v>64</v>
      </c>
      <c r="H6" s="8" t="s">
        <v>31</v>
      </c>
    </row>
    <row r="7" spans="1:28" ht="30" x14ac:dyDescent="0.25">
      <c r="A7" s="3">
        <v>4</v>
      </c>
      <c r="B7" s="3">
        <v>3655</v>
      </c>
      <c r="C7" s="11">
        <v>45782</v>
      </c>
      <c r="D7" s="3" t="s">
        <v>137</v>
      </c>
      <c r="E7" s="3" t="s">
        <v>138</v>
      </c>
      <c r="F7" s="3" t="s">
        <v>47</v>
      </c>
      <c r="G7" s="3" t="s">
        <v>44</v>
      </c>
      <c r="H7" s="8" t="s">
        <v>31</v>
      </c>
    </row>
    <row r="8" spans="1:28" ht="30" x14ac:dyDescent="0.25">
      <c r="A8" s="3">
        <v>5</v>
      </c>
      <c r="B8" s="3">
        <v>3835</v>
      </c>
      <c r="C8" s="11">
        <v>45784</v>
      </c>
      <c r="D8" s="3" t="s">
        <v>135</v>
      </c>
      <c r="E8" s="3" t="s">
        <v>139</v>
      </c>
      <c r="F8" s="3" t="s">
        <v>47</v>
      </c>
      <c r="G8" s="3" t="s">
        <v>35</v>
      </c>
      <c r="H8" s="8" t="s">
        <v>31</v>
      </c>
    </row>
    <row r="9" spans="1:28" ht="30" x14ac:dyDescent="0.25">
      <c r="A9" s="3">
        <v>6</v>
      </c>
      <c r="B9" s="3">
        <v>3829</v>
      </c>
      <c r="C9" s="11">
        <v>45784</v>
      </c>
      <c r="D9" s="3" t="s">
        <v>140</v>
      </c>
      <c r="E9" s="3" t="s">
        <v>141</v>
      </c>
      <c r="F9" s="3" t="s">
        <v>48</v>
      </c>
      <c r="G9" s="3" t="s">
        <v>44</v>
      </c>
      <c r="H9" s="8" t="s">
        <v>31</v>
      </c>
    </row>
    <row r="10" spans="1:28" ht="60" x14ac:dyDescent="0.25">
      <c r="A10" s="3">
        <v>7</v>
      </c>
      <c r="B10" s="3">
        <v>3894</v>
      </c>
      <c r="C10" s="11">
        <v>45785</v>
      </c>
      <c r="D10" s="3" t="s">
        <v>142</v>
      </c>
      <c r="E10" s="3" t="s">
        <v>141</v>
      </c>
      <c r="F10" s="3" t="s">
        <v>47</v>
      </c>
      <c r="G10" s="3" t="s">
        <v>75</v>
      </c>
      <c r="H10" s="8" t="s">
        <v>115</v>
      </c>
    </row>
    <row r="11" spans="1:28" ht="65.25" customHeight="1" x14ac:dyDescent="0.25">
      <c r="A11" s="3">
        <v>8</v>
      </c>
      <c r="B11" s="3">
        <v>4094</v>
      </c>
      <c r="C11" s="18" t="s">
        <v>119</v>
      </c>
      <c r="D11" s="3" t="s">
        <v>139</v>
      </c>
      <c r="E11" s="3" t="s">
        <v>142</v>
      </c>
      <c r="F11" s="3" t="s">
        <v>48</v>
      </c>
      <c r="G11" s="3" t="s">
        <v>64</v>
      </c>
      <c r="H11" s="8" t="s">
        <v>143</v>
      </c>
    </row>
  </sheetData>
  <mergeCells count="2">
    <mergeCell ref="A2:E2"/>
    <mergeCell ref="A1:H1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1A15-8CE5-43CE-9FBC-BC560B0F4683}">
  <sheetPr>
    <pageSetUpPr fitToPage="1"/>
  </sheetPr>
  <dimension ref="A1:AS47"/>
  <sheetViews>
    <sheetView tabSelected="1" topLeftCell="H1" workbookViewId="0">
      <selection activeCell="Z1" sqref="Z1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6" width="23.7109375" style="1" customWidth="1"/>
    <col min="7" max="7" width="15.42578125" style="1" customWidth="1"/>
    <col min="8" max="9" width="10.85546875" style="1" customWidth="1"/>
    <col min="10" max="10" width="7.28515625" style="1" customWidth="1"/>
    <col min="11" max="11" width="11.42578125" style="1" customWidth="1"/>
    <col min="12" max="12" width="8" style="1" customWidth="1"/>
    <col min="13" max="13" width="10.85546875" style="1" customWidth="1"/>
    <col min="14" max="14" width="16.42578125" style="1" customWidth="1"/>
    <col min="15" max="15" width="14.28515625" style="1" customWidth="1"/>
    <col min="16" max="16" width="14.42578125" style="1" customWidth="1"/>
    <col min="17" max="17" width="16" style="1" customWidth="1"/>
    <col min="18" max="18" width="7.28515625" style="1" customWidth="1"/>
    <col min="19" max="19" width="11.42578125" style="1" customWidth="1"/>
    <col min="20" max="20" width="7.85546875" style="1" customWidth="1"/>
    <col min="21" max="21" width="9.7109375" style="1" customWidth="1"/>
    <col min="22" max="22" width="7.28515625" style="1" customWidth="1"/>
    <col min="23" max="23" width="18.140625" style="1" customWidth="1"/>
    <col min="24" max="24" width="8" style="1" customWidth="1"/>
    <col min="25" max="25" width="9.5703125" style="1" customWidth="1"/>
    <col min="26" max="26" width="11.28515625" style="1" customWidth="1"/>
    <col min="27" max="43" width="9.140625" style="1"/>
    <col min="44" max="44" width="9.140625" style="1" customWidth="1"/>
    <col min="45" max="45" width="10.5703125" style="1" customWidth="1"/>
    <col min="46" max="16384" width="9.140625" style="1"/>
  </cols>
  <sheetData>
    <row r="1" spans="1:45" ht="76.5" customHeight="1" x14ac:dyDescent="0.25">
      <c r="A1" s="26" t="s">
        <v>123</v>
      </c>
      <c r="B1" s="29"/>
      <c r="C1" s="29"/>
      <c r="D1" s="29"/>
      <c r="E1" s="3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2"/>
      <c r="AR1" s="1" t="s">
        <v>10</v>
      </c>
      <c r="AS1" s="1" t="s">
        <v>5</v>
      </c>
    </row>
    <row r="2" spans="1:45" s="2" customFormat="1" ht="15.75" customHeight="1" x14ac:dyDescent="0.25">
      <c r="A2" s="24" t="s">
        <v>13</v>
      </c>
      <c r="B2" s="25"/>
      <c r="C2" s="25"/>
      <c r="D2" s="25"/>
      <c r="E2" s="25"/>
      <c r="F2" s="15"/>
      <c r="G2" s="15"/>
      <c r="H2" s="24" t="s">
        <v>0</v>
      </c>
      <c r="I2" s="24"/>
      <c r="J2" s="24"/>
      <c r="K2" s="24"/>
      <c r="L2" s="24"/>
      <c r="M2" s="24"/>
      <c r="N2" s="24"/>
      <c r="O2" s="24"/>
      <c r="P2" s="9"/>
      <c r="Q2" s="31" t="s">
        <v>9</v>
      </c>
      <c r="R2" s="31"/>
      <c r="S2" s="31"/>
      <c r="T2" s="31"/>
      <c r="U2" s="31"/>
      <c r="V2" s="31"/>
      <c r="W2" s="31"/>
      <c r="X2" s="32"/>
      <c r="Y2" s="9"/>
      <c r="AR2" s="1" t="s">
        <v>19</v>
      </c>
      <c r="AS2" s="1" t="s">
        <v>21</v>
      </c>
    </row>
    <row r="3" spans="1:45" ht="75" x14ac:dyDescent="0.25">
      <c r="A3" s="4" t="s">
        <v>1</v>
      </c>
      <c r="B3" s="4" t="s">
        <v>16</v>
      </c>
      <c r="C3" s="4" t="s">
        <v>17</v>
      </c>
      <c r="D3" s="4" t="s">
        <v>14</v>
      </c>
      <c r="E3" s="4" t="s">
        <v>15</v>
      </c>
      <c r="F3" s="4" t="s">
        <v>24</v>
      </c>
      <c r="G3" s="4" t="s">
        <v>49</v>
      </c>
      <c r="H3" s="4" t="s">
        <v>12</v>
      </c>
      <c r="I3" s="4" t="s">
        <v>22</v>
      </c>
      <c r="J3" s="4" t="s">
        <v>8</v>
      </c>
      <c r="K3" s="4" t="s">
        <v>4</v>
      </c>
      <c r="L3" s="4" t="s">
        <v>8</v>
      </c>
      <c r="M3" s="4" t="s">
        <v>11</v>
      </c>
      <c r="N3" s="4" t="s">
        <v>27</v>
      </c>
      <c r="O3" s="4" t="s">
        <v>2</v>
      </c>
      <c r="P3" s="4"/>
      <c r="Q3" s="13" t="s">
        <v>3</v>
      </c>
      <c r="R3" s="13" t="s">
        <v>8</v>
      </c>
      <c r="S3" s="12" t="s">
        <v>6</v>
      </c>
      <c r="T3" s="12" t="s">
        <v>8</v>
      </c>
      <c r="U3" s="12" t="s">
        <v>7</v>
      </c>
      <c r="V3" s="12" t="s">
        <v>8</v>
      </c>
      <c r="W3" s="4" t="s">
        <v>27</v>
      </c>
      <c r="X3" s="13" t="s">
        <v>8</v>
      </c>
      <c r="Y3" s="14" t="s">
        <v>18</v>
      </c>
      <c r="AS3" s="1" t="s">
        <v>20</v>
      </c>
    </row>
    <row r="4" spans="1:45" s="5" customFormat="1" ht="106.5" customHeight="1" x14ac:dyDescent="0.25">
      <c r="A4" s="3">
        <v>1</v>
      </c>
      <c r="B4" s="3">
        <v>3636</v>
      </c>
      <c r="C4" s="11">
        <v>45779</v>
      </c>
      <c r="D4" s="3" t="s">
        <v>50</v>
      </c>
      <c r="E4" s="3" t="s">
        <v>51</v>
      </c>
      <c r="F4" s="19" t="s">
        <v>64</v>
      </c>
      <c r="G4" s="19" t="s">
        <v>47</v>
      </c>
      <c r="H4" s="3" t="s">
        <v>10</v>
      </c>
      <c r="I4" s="3">
        <v>6.5</v>
      </c>
      <c r="J4" s="3">
        <f t="shared" ref="J4:J47" si="0">I4*110</f>
        <v>715</v>
      </c>
      <c r="K4" s="17" t="s">
        <v>5</v>
      </c>
      <c r="L4" s="3">
        <f t="shared" ref="L4:L47" si="1">IF(K4="ΑΡΙΣΤΗ",100,IF(K4="ΠΟΛΥ ΚΑΛΗ",50,IF(K4="ΚΑΛΗ",30,)))</f>
        <v>100</v>
      </c>
      <c r="M4" s="17" t="s">
        <v>10</v>
      </c>
      <c r="N4" s="17" t="s">
        <v>10</v>
      </c>
      <c r="O4" s="17"/>
      <c r="P4" s="3" t="str">
        <f t="shared" ref="P4:P47" si="2">IF(AND(H4="ΝΑΙ",IF(OR(K4="ΑΡΙΣΤΗ",K4="ΠΟΛΥ ΚΑΛΗ",K4="ΚΑΛΗ"),IF(M4="ΝΑΙ",N4="ΝΑΙ"))),"OK","ΑΠΟΡΡΙΠΤΕΤΑΙ")</f>
        <v>OK</v>
      </c>
      <c r="Q4" s="13" t="s">
        <v>10</v>
      </c>
      <c r="R4" s="3">
        <f>150+75</f>
        <v>225</v>
      </c>
      <c r="S4" s="17" t="s">
        <v>5</v>
      </c>
      <c r="T4" s="3">
        <f t="shared" ref="T4:T47" si="3">IF(S4="ΑΡΙΣΤΗ",100,IF(S4="ΠΟΛΥ ΚΑΛΗ",50,IF(S4="ΚΑΛΗ",30,)))</f>
        <v>100</v>
      </c>
      <c r="U4" s="17"/>
      <c r="V4" s="3">
        <f t="shared" ref="V4:V47" si="4">IF(U4="ΑΡΙΣΤΗ",100,IF(U4="ΠΟΛΥ ΚΑΛΗ",50,IF(U4="ΚΑΛΗ",30,)))</f>
        <v>0</v>
      </c>
      <c r="W4" s="3">
        <v>84</v>
      </c>
      <c r="X4" s="3">
        <f t="shared" ref="X4:X47" si="5">W4*7</f>
        <v>588</v>
      </c>
      <c r="Y4" s="16">
        <f t="shared" ref="Y4:Y47" si="6">J4+L4+R4+T4+V4+X4</f>
        <v>1728</v>
      </c>
    </row>
    <row r="5" spans="1:45" ht="29.25" customHeight="1" x14ac:dyDescent="0.25">
      <c r="A5" s="3">
        <v>2</v>
      </c>
      <c r="B5" s="3">
        <v>3640</v>
      </c>
      <c r="C5" s="11">
        <v>45779</v>
      </c>
      <c r="D5" s="3" t="s">
        <v>36</v>
      </c>
      <c r="E5" s="3" t="s">
        <v>37</v>
      </c>
      <c r="F5" s="3" t="s">
        <v>30</v>
      </c>
      <c r="G5" s="3" t="s">
        <v>48</v>
      </c>
      <c r="H5" s="3" t="s">
        <v>10</v>
      </c>
      <c r="I5" s="3">
        <v>7.01</v>
      </c>
      <c r="J5" s="3">
        <f t="shared" si="0"/>
        <v>771.1</v>
      </c>
      <c r="K5" s="17" t="s">
        <v>5</v>
      </c>
      <c r="L5" s="3">
        <f t="shared" si="1"/>
        <v>100</v>
      </c>
      <c r="M5" s="17" t="s">
        <v>10</v>
      </c>
      <c r="N5" s="17" t="s">
        <v>10</v>
      </c>
      <c r="O5" s="17"/>
      <c r="P5" s="3" t="str">
        <f t="shared" si="2"/>
        <v>OK</v>
      </c>
      <c r="Q5" s="13" t="s">
        <v>10</v>
      </c>
      <c r="R5" s="3">
        <f t="shared" ref="R5:R12" si="7">IF(Q5="ΝΑΙ",150,0)</f>
        <v>150</v>
      </c>
      <c r="S5" s="17" t="s">
        <v>21</v>
      </c>
      <c r="T5" s="3">
        <f t="shared" si="3"/>
        <v>50</v>
      </c>
      <c r="U5" s="17"/>
      <c r="V5" s="3">
        <f t="shared" si="4"/>
        <v>0</v>
      </c>
      <c r="W5" s="3">
        <v>84</v>
      </c>
      <c r="X5" s="3">
        <f t="shared" si="5"/>
        <v>588</v>
      </c>
      <c r="Y5" s="16">
        <f t="shared" si="6"/>
        <v>1659.1</v>
      </c>
    </row>
    <row r="6" spans="1:45" x14ac:dyDescent="0.25">
      <c r="A6" s="3">
        <v>3</v>
      </c>
      <c r="B6" s="3">
        <v>3924</v>
      </c>
      <c r="C6" s="11">
        <v>45785</v>
      </c>
      <c r="D6" s="3" t="s">
        <v>85</v>
      </c>
      <c r="E6" s="3" t="s">
        <v>86</v>
      </c>
      <c r="F6" s="3" t="s">
        <v>44</v>
      </c>
      <c r="G6" s="3" t="s">
        <v>47</v>
      </c>
      <c r="H6" s="3" t="s">
        <v>10</v>
      </c>
      <c r="I6" s="3">
        <v>7.35</v>
      </c>
      <c r="J6" s="3">
        <f t="shared" si="0"/>
        <v>808.5</v>
      </c>
      <c r="K6" s="17" t="s">
        <v>5</v>
      </c>
      <c r="L6" s="3">
        <f t="shared" si="1"/>
        <v>100</v>
      </c>
      <c r="M6" s="17" t="s">
        <v>10</v>
      </c>
      <c r="N6" s="17" t="s">
        <v>10</v>
      </c>
      <c r="O6" s="17" t="s">
        <v>10</v>
      </c>
      <c r="P6" s="3" t="str">
        <f t="shared" si="2"/>
        <v>OK</v>
      </c>
      <c r="Q6" s="13" t="s">
        <v>10</v>
      </c>
      <c r="R6" s="3">
        <f t="shared" si="7"/>
        <v>150</v>
      </c>
      <c r="S6" s="17"/>
      <c r="T6" s="3">
        <f t="shared" si="3"/>
        <v>0</v>
      </c>
      <c r="U6" s="17"/>
      <c r="V6" s="3">
        <f t="shared" si="4"/>
        <v>0</v>
      </c>
      <c r="W6" s="3">
        <v>84</v>
      </c>
      <c r="X6" s="3">
        <f t="shared" si="5"/>
        <v>588</v>
      </c>
      <c r="Y6" s="16">
        <f t="shared" si="6"/>
        <v>1646.5</v>
      </c>
    </row>
    <row r="7" spans="1:45" ht="45" x14ac:dyDescent="0.25">
      <c r="A7" s="3">
        <v>4</v>
      </c>
      <c r="B7" s="3">
        <v>4188</v>
      </c>
      <c r="C7" s="18" t="s">
        <v>129</v>
      </c>
      <c r="D7" s="3" t="s">
        <v>130</v>
      </c>
      <c r="E7" s="3" t="s">
        <v>59</v>
      </c>
      <c r="F7" s="3" t="s">
        <v>35</v>
      </c>
      <c r="G7" s="3" t="s">
        <v>47</v>
      </c>
      <c r="H7" s="3" t="s">
        <v>10</v>
      </c>
      <c r="I7" s="3">
        <v>7</v>
      </c>
      <c r="J7" s="3">
        <f t="shared" si="0"/>
        <v>770</v>
      </c>
      <c r="K7" s="17" t="s">
        <v>5</v>
      </c>
      <c r="L7" s="3">
        <f t="shared" si="1"/>
        <v>100</v>
      </c>
      <c r="M7" s="17" t="s">
        <v>10</v>
      </c>
      <c r="N7" s="17" t="s">
        <v>10</v>
      </c>
      <c r="O7" s="17" t="s">
        <v>10</v>
      </c>
      <c r="P7" s="3" t="str">
        <f t="shared" si="2"/>
        <v>OK</v>
      </c>
      <c r="Q7" s="4" t="s">
        <v>10</v>
      </c>
      <c r="R7" s="3">
        <f t="shared" si="7"/>
        <v>150</v>
      </c>
      <c r="S7" s="17" t="s">
        <v>20</v>
      </c>
      <c r="T7" s="3">
        <f t="shared" si="3"/>
        <v>30</v>
      </c>
      <c r="U7" s="17"/>
      <c r="V7" s="3">
        <f t="shared" si="4"/>
        <v>0</v>
      </c>
      <c r="W7" s="3">
        <v>84</v>
      </c>
      <c r="X7" s="3">
        <f t="shared" si="5"/>
        <v>588</v>
      </c>
      <c r="Y7" s="16">
        <f t="shared" si="6"/>
        <v>1638</v>
      </c>
    </row>
    <row r="8" spans="1:45" x14ac:dyDescent="0.25">
      <c r="A8" s="3">
        <v>5</v>
      </c>
      <c r="B8" s="3">
        <v>3741</v>
      </c>
      <c r="C8" s="11">
        <v>45783</v>
      </c>
      <c r="D8" s="3" t="s">
        <v>58</v>
      </c>
      <c r="E8" s="3" t="s">
        <v>59</v>
      </c>
      <c r="F8" s="3" t="s">
        <v>44</v>
      </c>
      <c r="G8" s="3" t="s">
        <v>48</v>
      </c>
      <c r="H8" s="3" t="s">
        <v>10</v>
      </c>
      <c r="I8" s="3">
        <v>7.15</v>
      </c>
      <c r="J8" s="3">
        <f t="shared" si="0"/>
        <v>786.5</v>
      </c>
      <c r="K8" s="17" t="s">
        <v>5</v>
      </c>
      <c r="L8" s="3">
        <f t="shared" si="1"/>
        <v>100</v>
      </c>
      <c r="M8" s="17" t="s">
        <v>10</v>
      </c>
      <c r="N8" s="17" t="s">
        <v>10</v>
      </c>
      <c r="O8" s="17"/>
      <c r="P8" s="3" t="str">
        <f t="shared" si="2"/>
        <v>OK</v>
      </c>
      <c r="Q8" s="13" t="s">
        <v>10</v>
      </c>
      <c r="R8" s="3">
        <f t="shared" si="7"/>
        <v>150</v>
      </c>
      <c r="S8" s="17"/>
      <c r="T8" s="3">
        <f t="shared" si="3"/>
        <v>0</v>
      </c>
      <c r="U8" s="17"/>
      <c r="V8" s="3">
        <f t="shared" si="4"/>
        <v>0</v>
      </c>
      <c r="W8" s="3">
        <v>84</v>
      </c>
      <c r="X8" s="3">
        <f t="shared" si="5"/>
        <v>588</v>
      </c>
      <c r="Y8" s="16">
        <f t="shared" si="6"/>
        <v>1624.5</v>
      </c>
    </row>
    <row r="9" spans="1:45" x14ac:dyDescent="0.25">
      <c r="A9" s="3">
        <v>6</v>
      </c>
      <c r="B9" s="3">
        <v>3477</v>
      </c>
      <c r="C9" s="11">
        <v>45776</v>
      </c>
      <c r="D9" s="3" t="s">
        <v>29</v>
      </c>
      <c r="E9" s="3" t="s">
        <v>32</v>
      </c>
      <c r="F9" s="3" t="s">
        <v>30</v>
      </c>
      <c r="G9" s="3" t="s">
        <v>47</v>
      </c>
      <c r="H9" s="3" t="s">
        <v>10</v>
      </c>
      <c r="I9" s="3">
        <v>7.42</v>
      </c>
      <c r="J9" s="3">
        <f t="shared" si="0"/>
        <v>816.2</v>
      </c>
      <c r="K9" s="17" t="s">
        <v>21</v>
      </c>
      <c r="L9" s="3">
        <f t="shared" si="1"/>
        <v>50</v>
      </c>
      <c r="M9" s="17" t="s">
        <v>10</v>
      </c>
      <c r="N9" s="17" t="s">
        <v>10</v>
      </c>
      <c r="O9" s="17"/>
      <c r="P9" s="3" t="str">
        <f t="shared" si="2"/>
        <v>OK</v>
      </c>
      <c r="Q9" s="4" t="s">
        <v>10</v>
      </c>
      <c r="R9" s="3">
        <f t="shared" si="7"/>
        <v>150</v>
      </c>
      <c r="S9" s="17"/>
      <c r="T9" s="3">
        <f t="shared" si="3"/>
        <v>0</v>
      </c>
      <c r="U9" s="17"/>
      <c r="V9" s="3">
        <f t="shared" si="4"/>
        <v>0</v>
      </c>
      <c r="W9" s="3">
        <v>84</v>
      </c>
      <c r="X9" s="3">
        <f t="shared" si="5"/>
        <v>588</v>
      </c>
      <c r="Y9" s="16">
        <f t="shared" si="6"/>
        <v>1604.2</v>
      </c>
    </row>
    <row r="10" spans="1:45" ht="35.25" customHeight="1" x14ac:dyDescent="0.25">
      <c r="A10" s="3">
        <v>7</v>
      </c>
      <c r="B10" s="3">
        <v>3831</v>
      </c>
      <c r="C10" s="11">
        <v>45784</v>
      </c>
      <c r="D10" s="3" t="s">
        <v>73</v>
      </c>
      <c r="E10" s="3" t="s">
        <v>74</v>
      </c>
      <c r="F10" s="3" t="s">
        <v>75</v>
      </c>
      <c r="G10" s="3" t="s">
        <v>47</v>
      </c>
      <c r="H10" s="3" t="s">
        <v>10</v>
      </c>
      <c r="I10" s="3">
        <v>6.68</v>
      </c>
      <c r="J10" s="3">
        <f t="shared" si="0"/>
        <v>734.8</v>
      </c>
      <c r="K10" s="17" t="s">
        <v>5</v>
      </c>
      <c r="L10" s="3">
        <f t="shared" si="1"/>
        <v>100</v>
      </c>
      <c r="M10" s="17" t="s">
        <v>10</v>
      </c>
      <c r="N10" s="17" t="s">
        <v>10</v>
      </c>
      <c r="O10" s="17"/>
      <c r="P10" s="3" t="str">
        <f t="shared" si="2"/>
        <v>OK</v>
      </c>
      <c r="Q10" s="13" t="s">
        <v>10</v>
      </c>
      <c r="R10" s="3">
        <f t="shared" si="7"/>
        <v>150</v>
      </c>
      <c r="S10" s="17" t="s">
        <v>20</v>
      </c>
      <c r="T10" s="3">
        <f t="shared" si="3"/>
        <v>30</v>
      </c>
      <c r="U10" s="17"/>
      <c r="V10" s="3">
        <f t="shared" si="4"/>
        <v>0</v>
      </c>
      <c r="W10" s="3">
        <v>84</v>
      </c>
      <c r="X10" s="3">
        <f t="shared" si="5"/>
        <v>588</v>
      </c>
      <c r="Y10" s="16">
        <f t="shared" si="6"/>
        <v>1602.8</v>
      </c>
    </row>
    <row r="11" spans="1:45" x14ac:dyDescent="0.25">
      <c r="A11" s="3">
        <v>8</v>
      </c>
      <c r="B11" s="3">
        <v>3654</v>
      </c>
      <c r="C11" s="11">
        <v>45782</v>
      </c>
      <c r="D11" s="3" t="s">
        <v>52</v>
      </c>
      <c r="E11" s="3" t="s">
        <v>53</v>
      </c>
      <c r="F11" s="3" t="s">
        <v>30</v>
      </c>
      <c r="G11" s="3" t="s">
        <v>47</v>
      </c>
      <c r="H11" s="3" t="s">
        <v>10</v>
      </c>
      <c r="I11" s="3">
        <v>6.85</v>
      </c>
      <c r="J11" s="3">
        <f t="shared" si="0"/>
        <v>753.5</v>
      </c>
      <c r="K11" s="17" t="s">
        <v>5</v>
      </c>
      <c r="L11" s="3">
        <f t="shared" si="1"/>
        <v>100</v>
      </c>
      <c r="M11" s="17" t="s">
        <v>10</v>
      </c>
      <c r="N11" s="17" t="s">
        <v>10</v>
      </c>
      <c r="O11" s="17"/>
      <c r="P11" s="3" t="str">
        <f t="shared" si="2"/>
        <v>OK</v>
      </c>
      <c r="Q11" s="4" t="s">
        <v>10</v>
      </c>
      <c r="R11" s="3">
        <f t="shared" si="7"/>
        <v>150</v>
      </c>
      <c r="S11" s="17"/>
      <c r="T11" s="3">
        <f t="shared" si="3"/>
        <v>0</v>
      </c>
      <c r="U11" s="17"/>
      <c r="V11" s="3">
        <f t="shared" si="4"/>
        <v>0</v>
      </c>
      <c r="W11" s="3">
        <v>84</v>
      </c>
      <c r="X11" s="3">
        <f t="shared" si="5"/>
        <v>588</v>
      </c>
      <c r="Y11" s="16">
        <f t="shared" si="6"/>
        <v>1591.5</v>
      </c>
    </row>
    <row r="12" spans="1:45" x14ac:dyDescent="0.25">
      <c r="A12" s="3">
        <v>9</v>
      </c>
      <c r="B12" s="3">
        <v>3900</v>
      </c>
      <c r="C12" s="11">
        <v>45785</v>
      </c>
      <c r="D12" s="3" t="s">
        <v>80</v>
      </c>
      <c r="E12" s="3" t="s">
        <v>81</v>
      </c>
      <c r="F12" s="3" t="s">
        <v>44</v>
      </c>
      <c r="G12" s="3" t="s">
        <v>47</v>
      </c>
      <c r="H12" s="3" t="s">
        <v>10</v>
      </c>
      <c r="I12" s="3">
        <v>6.7</v>
      </c>
      <c r="J12" s="3">
        <f t="shared" si="0"/>
        <v>737</v>
      </c>
      <c r="K12" s="17" t="s">
        <v>5</v>
      </c>
      <c r="L12" s="3">
        <f t="shared" si="1"/>
        <v>100</v>
      </c>
      <c r="M12" s="17" t="s">
        <v>10</v>
      </c>
      <c r="N12" s="17" t="s">
        <v>10</v>
      </c>
      <c r="O12" s="17"/>
      <c r="P12" s="3" t="str">
        <f t="shared" si="2"/>
        <v>OK</v>
      </c>
      <c r="Q12" s="4" t="s">
        <v>10</v>
      </c>
      <c r="R12" s="3">
        <f t="shared" si="7"/>
        <v>150</v>
      </c>
      <c r="S12" s="17"/>
      <c r="T12" s="3">
        <f t="shared" si="3"/>
        <v>0</v>
      </c>
      <c r="U12" s="17"/>
      <c r="V12" s="3">
        <f t="shared" si="4"/>
        <v>0</v>
      </c>
      <c r="W12" s="3">
        <v>84</v>
      </c>
      <c r="X12" s="3">
        <f t="shared" si="5"/>
        <v>588</v>
      </c>
      <c r="Y12" s="16">
        <f t="shared" si="6"/>
        <v>1575</v>
      </c>
    </row>
    <row r="13" spans="1:45" x14ac:dyDescent="0.25">
      <c r="A13" s="3">
        <v>10</v>
      </c>
      <c r="B13" s="3">
        <v>4041</v>
      </c>
      <c r="C13" s="11">
        <v>45789</v>
      </c>
      <c r="D13" s="3" t="s">
        <v>107</v>
      </c>
      <c r="E13" s="3" t="s">
        <v>108</v>
      </c>
      <c r="F13" s="3" t="s">
        <v>35</v>
      </c>
      <c r="G13" s="3" t="s">
        <v>47</v>
      </c>
      <c r="H13" s="3" t="s">
        <v>10</v>
      </c>
      <c r="I13" s="3">
        <v>5.7</v>
      </c>
      <c r="J13" s="3">
        <f t="shared" si="0"/>
        <v>627</v>
      </c>
      <c r="K13" s="17" t="s">
        <v>5</v>
      </c>
      <c r="L13" s="3">
        <f t="shared" si="1"/>
        <v>100</v>
      </c>
      <c r="M13" s="17" t="s">
        <v>10</v>
      </c>
      <c r="N13" s="17" t="s">
        <v>10</v>
      </c>
      <c r="O13" s="17" t="s">
        <v>10</v>
      </c>
      <c r="P13" s="3" t="str">
        <f t="shared" si="2"/>
        <v>OK</v>
      </c>
      <c r="Q13" s="13" t="s">
        <v>10</v>
      </c>
      <c r="R13" s="3">
        <f>150+75</f>
        <v>225</v>
      </c>
      <c r="S13" s="17" t="s">
        <v>20</v>
      </c>
      <c r="T13" s="3">
        <f t="shared" si="3"/>
        <v>30</v>
      </c>
      <c r="U13" s="17"/>
      <c r="V13" s="3">
        <f t="shared" si="4"/>
        <v>0</v>
      </c>
      <c r="W13" s="3">
        <v>84</v>
      </c>
      <c r="X13" s="3">
        <f t="shared" si="5"/>
        <v>588</v>
      </c>
      <c r="Y13" s="16">
        <f t="shared" si="6"/>
        <v>1570</v>
      </c>
    </row>
    <row r="14" spans="1:45" x14ac:dyDescent="0.25">
      <c r="A14" s="3">
        <v>11</v>
      </c>
      <c r="B14" s="3">
        <v>3986</v>
      </c>
      <c r="C14" s="11">
        <v>45786</v>
      </c>
      <c r="D14" s="3" t="s">
        <v>91</v>
      </c>
      <c r="E14" s="3" t="s">
        <v>92</v>
      </c>
      <c r="F14" s="3" t="s">
        <v>44</v>
      </c>
      <c r="G14" s="3" t="s">
        <v>48</v>
      </c>
      <c r="H14" s="3" t="s">
        <v>10</v>
      </c>
      <c r="I14" s="3">
        <v>8.19</v>
      </c>
      <c r="J14" s="3">
        <f t="shared" si="0"/>
        <v>900.9</v>
      </c>
      <c r="K14" s="17" t="s">
        <v>5</v>
      </c>
      <c r="L14" s="3">
        <f t="shared" si="1"/>
        <v>100</v>
      </c>
      <c r="M14" s="17" t="s">
        <v>10</v>
      </c>
      <c r="N14" s="17" t="s">
        <v>10</v>
      </c>
      <c r="O14" s="17"/>
      <c r="P14" s="3" t="str">
        <f t="shared" si="2"/>
        <v>OK</v>
      </c>
      <c r="Q14" s="4"/>
      <c r="R14" s="3">
        <f>IF(Q14="ΝΑΙ",150,0)</f>
        <v>0</v>
      </c>
      <c r="S14" s="17"/>
      <c r="T14" s="3">
        <f t="shared" si="3"/>
        <v>0</v>
      </c>
      <c r="U14" s="17"/>
      <c r="V14" s="3">
        <f t="shared" si="4"/>
        <v>0</v>
      </c>
      <c r="W14" s="3">
        <v>81</v>
      </c>
      <c r="X14" s="3">
        <f t="shared" si="5"/>
        <v>567</v>
      </c>
      <c r="Y14" s="16">
        <f t="shared" si="6"/>
        <v>1567.9</v>
      </c>
    </row>
    <row r="15" spans="1:45" x14ac:dyDescent="0.25">
      <c r="A15" s="3">
        <v>12</v>
      </c>
      <c r="B15" s="3">
        <v>3991</v>
      </c>
      <c r="C15" s="11">
        <v>45786</v>
      </c>
      <c r="D15" s="3" t="s">
        <v>95</v>
      </c>
      <c r="E15" s="3" t="s">
        <v>59</v>
      </c>
      <c r="F15" s="3" t="s">
        <v>64</v>
      </c>
      <c r="G15" s="3" t="s">
        <v>48</v>
      </c>
      <c r="H15" s="3" t="s">
        <v>10</v>
      </c>
      <c r="I15" s="3">
        <v>6.63</v>
      </c>
      <c r="J15" s="3">
        <f t="shared" si="0"/>
        <v>729.3</v>
      </c>
      <c r="K15" s="17" t="s">
        <v>5</v>
      </c>
      <c r="L15" s="3">
        <f t="shared" si="1"/>
        <v>100</v>
      </c>
      <c r="M15" s="17" t="s">
        <v>10</v>
      </c>
      <c r="N15" s="17" t="s">
        <v>10</v>
      </c>
      <c r="O15" s="17"/>
      <c r="P15" s="3" t="str">
        <f t="shared" si="2"/>
        <v>OK</v>
      </c>
      <c r="Q15" s="4" t="s">
        <v>10</v>
      </c>
      <c r="R15" s="3">
        <f>IF(Q15="ΝΑΙ",150,0)</f>
        <v>150</v>
      </c>
      <c r="S15" s="17"/>
      <c r="T15" s="3">
        <f t="shared" si="3"/>
        <v>0</v>
      </c>
      <c r="U15" s="17"/>
      <c r="V15" s="3">
        <f t="shared" si="4"/>
        <v>0</v>
      </c>
      <c r="W15" s="3">
        <v>84</v>
      </c>
      <c r="X15" s="3">
        <f t="shared" si="5"/>
        <v>588</v>
      </c>
      <c r="Y15" s="16">
        <f t="shared" si="6"/>
        <v>1567.3</v>
      </c>
    </row>
    <row r="16" spans="1:45" x14ac:dyDescent="0.25">
      <c r="A16" s="3">
        <v>13</v>
      </c>
      <c r="B16" s="3">
        <v>3653</v>
      </c>
      <c r="C16" s="11">
        <v>45782</v>
      </c>
      <c r="D16" s="3" t="s">
        <v>66</v>
      </c>
      <c r="E16" s="3" t="s">
        <v>67</v>
      </c>
      <c r="F16" s="3" t="s">
        <v>35</v>
      </c>
      <c r="G16" s="3" t="s">
        <v>48</v>
      </c>
      <c r="H16" s="3" t="s">
        <v>10</v>
      </c>
      <c r="I16" s="3">
        <v>6.5</v>
      </c>
      <c r="J16" s="3">
        <f t="shared" si="0"/>
        <v>715</v>
      </c>
      <c r="K16" s="17" t="s">
        <v>20</v>
      </c>
      <c r="L16" s="3">
        <f t="shared" si="1"/>
        <v>30</v>
      </c>
      <c r="M16" s="17" t="s">
        <v>10</v>
      </c>
      <c r="N16" s="17" t="s">
        <v>10</v>
      </c>
      <c r="O16" s="17" t="s">
        <v>10</v>
      </c>
      <c r="P16" s="3" t="str">
        <f t="shared" si="2"/>
        <v>OK</v>
      </c>
      <c r="Q16" s="13" t="s">
        <v>10</v>
      </c>
      <c r="R16" s="3">
        <f>150+75</f>
        <v>225</v>
      </c>
      <c r="S16" s="17"/>
      <c r="T16" s="3">
        <f t="shared" si="3"/>
        <v>0</v>
      </c>
      <c r="U16" s="17"/>
      <c r="V16" s="3">
        <f t="shared" si="4"/>
        <v>0</v>
      </c>
      <c r="W16" s="3">
        <v>84</v>
      </c>
      <c r="X16" s="3">
        <f t="shared" si="5"/>
        <v>588</v>
      </c>
      <c r="Y16" s="16">
        <f t="shared" si="6"/>
        <v>1558</v>
      </c>
    </row>
    <row r="17" spans="1:25" x14ac:dyDescent="0.25">
      <c r="A17" s="3">
        <v>14</v>
      </c>
      <c r="B17" s="3">
        <v>3994</v>
      </c>
      <c r="C17" s="11">
        <v>45786</v>
      </c>
      <c r="D17" s="3" t="s">
        <v>87</v>
      </c>
      <c r="E17" s="3" t="s">
        <v>88</v>
      </c>
      <c r="F17" s="3" t="s">
        <v>64</v>
      </c>
      <c r="G17" s="3" t="s">
        <v>48</v>
      </c>
      <c r="H17" s="3" t="s">
        <v>10</v>
      </c>
      <c r="I17" s="3">
        <v>6.44</v>
      </c>
      <c r="J17" s="3">
        <f t="shared" si="0"/>
        <v>708.40000000000009</v>
      </c>
      <c r="K17" s="17" t="s">
        <v>5</v>
      </c>
      <c r="L17" s="3">
        <f t="shared" si="1"/>
        <v>100</v>
      </c>
      <c r="M17" s="17" t="s">
        <v>10</v>
      </c>
      <c r="N17" s="17" t="s">
        <v>10</v>
      </c>
      <c r="O17" s="17"/>
      <c r="P17" s="3" t="str">
        <f t="shared" si="2"/>
        <v>OK</v>
      </c>
      <c r="Q17" s="4" t="s">
        <v>10</v>
      </c>
      <c r="R17" s="3">
        <f t="shared" ref="R17:R23" si="8">IF(Q17="ΝΑΙ",150,0)</f>
        <v>150</v>
      </c>
      <c r="S17" s="17"/>
      <c r="T17" s="3">
        <f t="shared" si="3"/>
        <v>0</v>
      </c>
      <c r="U17" s="17"/>
      <c r="V17" s="3">
        <f t="shared" si="4"/>
        <v>0</v>
      </c>
      <c r="W17" s="3">
        <v>84</v>
      </c>
      <c r="X17" s="3">
        <f t="shared" si="5"/>
        <v>588</v>
      </c>
      <c r="Y17" s="16">
        <f t="shared" si="6"/>
        <v>1546.4</v>
      </c>
    </row>
    <row r="18" spans="1:25" x14ac:dyDescent="0.25">
      <c r="A18" s="3">
        <v>15</v>
      </c>
      <c r="B18" s="3">
        <v>3834</v>
      </c>
      <c r="C18" s="11">
        <v>45784</v>
      </c>
      <c r="D18" s="3" t="s">
        <v>71</v>
      </c>
      <c r="E18" s="3" t="s">
        <v>72</v>
      </c>
      <c r="F18" s="3" t="s">
        <v>44</v>
      </c>
      <c r="G18" s="3" t="s">
        <v>48</v>
      </c>
      <c r="H18" s="3" t="s">
        <v>10</v>
      </c>
      <c r="I18" s="3">
        <v>6.14</v>
      </c>
      <c r="J18" s="3">
        <f t="shared" si="0"/>
        <v>675.4</v>
      </c>
      <c r="K18" s="17" t="s">
        <v>5</v>
      </c>
      <c r="L18" s="3">
        <f t="shared" si="1"/>
        <v>100</v>
      </c>
      <c r="M18" s="17" t="s">
        <v>10</v>
      </c>
      <c r="N18" s="17" t="s">
        <v>10</v>
      </c>
      <c r="O18" s="17" t="s">
        <v>10</v>
      </c>
      <c r="P18" s="3" t="str">
        <f t="shared" si="2"/>
        <v>OK</v>
      </c>
      <c r="Q18" s="4" t="s">
        <v>10</v>
      </c>
      <c r="R18" s="3">
        <f t="shared" si="8"/>
        <v>150</v>
      </c>
      <c r="S18" s="17"/>
      <c r="T18" s="3">
        <f t="shared" si="3"/>
        <v>0</v>
      </c>
      <c r="U18" s="17"/>
      <c r="V18" s="3">
        <f t="shared" si="4"/>
        <v>0</v>
      </c>
      <c r="W18" s="3">
        <v>84</v>
      </c>
      <c r="X18" s="3">
        <f t="shared" si="5"/>
        <v>588</v>
      </c>
      <c r="Y18" s="16">
        <f t="shared" si="6"/>
        <v>1513.4</v>
      </c>
    </row>
    <row r="19" spans="1:25" x14ac:dyDescent="0.25">
      <c r="A19" s="3">
        <v>16</v>
      </c>
      <c r="B19" s="3">
        <v>4045</v>
      </c>
      <c r="C19" s="11">
        <v>45789</v>
      </c>
      <c r="D19" s="3" t="s">
        <v>101</v>
      </c>
      <c r="E19" s="3" t="s">
        <v>102</v>
      </c>
      <c r="F19" s="3" t="s">
        <v>44</v>
      </c>
      <c r="G19" s="3" t="s">
        <v>48</v>
      </c>
      <c r="H19" s="3" t="s">
        <v>10</v>
      </c>
      <c r="I19" s="3">
        <v>6.58</v>
      </c>
      <c r="J19" s="3">
        <f t="shared" si="0"/>
        <v>723.8</v>
      </c>
      <c r="K19" s="17" t="s">
        <v>21</v>
      </c>
      <c r="L19" s="3">
        <f t="shared" si="1"/>
        <v>50</v>
      </c>
      <c r="M19" s="17" t="s">
        <v>10</v>
      </c>
      <c r="N19" s="17" t="s">
        <v>10</v>
      </c>
      <c r="O19" s="17"/>
      <c r="P19" s="3" t="str">
        <f t="shared" si="2"/>
        <v>OK</v>
      </c>
      <c r="Q19" s="4" t="s">
        <v>10</v>
      </c>
      <c r="R19" s="3">
        <f t="shared" si="8"/>
        <v>150</v>
      </c>
      <c r="S19" s="17"/>
      <c r="T19" s="3">
        <f t="shared" si="3"/>
        <v>0</v>
      </c>
      <c r="U19" s="17"/>
      <c r="V19" s="3">
        <f t="shared" si="4"/>
        <v>0</v>
      </c>
      <c r="W19" s="3">
        <v>84</v>
      </c>
      <c r="X19" s="3">
        <f t="shared" si="5"/>
        <v>588</v>
      </c>
      <c r="Y19" s="16">
        <f t="shared" si="6"/>
        <v>1511.8</v>
      </c>
    </row>
    <row r="20" spans="1:25" x14ac:dyDescent="0.25">
      <c r="A20" s="3">
        <v>17</v>
      </c>
      <c r="B20" s="3">
        <v>3932</v>
      </c>
      <c r="C20" s="11">
        <v>45785</v>
      </c>
      <c r="D20" s="3" t="s">
        <v>84</v>
      </c>
      <c r="E20" s="3" t="s">
        <v>79</v>
      </c>
      <c r="F20" s="3" t="s">
        <v>44</v>
      </c>
      <c r="G20" s="3" t="s">
        <v>47</v>
      </c>
      <c r="H20" s="3" t="s">
        <v>10</v>
      </c>
      <c r="I20" s="3">
        <v>6.64</v>
      </c>
      <c r="J20" s="3">
        <f t="shared" si="0"/>
        <v>730.4</v>
      </c>
      <c r="K20" s="17" t="s">
        <v>20</v>
      </c>
      <c r="L20" s="3">
        <f t="shared" si="1"/>
        <v>30</v>
      </c>
      <c r="M20" s="17" t="s">
        <v>10</v>
      </c>
      <c r="N20" s="17" t="s">
        <v>10</v>
      </c>
      <c r="O20" s="17"/>
      <c r="P20" s="3" t="str">
        <f t="shared" si="2"/>
        <v>OK</v>
      </c>
      <c r="Q20" s="13" t="s">
        <v>10</v>
      </c>
      <c r="R20" s="3">
        <f t="shared" si="8"/>
        <v>150</v>
      </c>
      <c r="S20" s="17"/>
      <c r="T20" s="3">
        <f t="shared" si="3"/>
        <v>0</v>
      </c>
      <c r="U20" s="17"/>
      <c r="V20" s="3">
        <f t="shared" si="4"/>
        <v>0</v>
      </c>
      <c r="W20" s="3">
        <v>84</v>
      </c>
      <c r="X20" s="3">
        <f t="shared" si="5"/>
        <v>588</v>
      </c>
      <c r="Y20" s="16">
        <f t="shared" si="6"/>
        <v>1498.4</v>
      </c>
    </row>
    <row r="21" spans="1:25" x14ac:dyDescent="0.25">
      <c r="A21" s="3">
        <v>18</v>
      </c>
      <c r="B21" s="3">
        <v>4004</v>
      </c>
      <c r="C21" s="11">
        <v>45786</v>
      </c>
      <c r="D21" s="3" t="s">
        <v>100</v>
      </c>
      <c r="E21" s="3" t="s">
        <v>41</v>
      </c>
      <c r="F21" s="3" t="s">
        <v>44</v>
      </c>
      <c r="G21" s="3" t="s">
        <v>47</v>
      </c>
      <c r="H21" s="3" t="s">
        <v>10</v>
      </c>
      <c r="I21" s="3">
        <v>7.94</v>
      </c>
      <c r="J21" s="3">
        <f t="shared" si="0"/>
        <v>873.40000000000009</v>
      </c>
      <c r="K21" s="17" t="s">
        <v>20</v>
      </c>
      <c r="L21" s="3">
        <f t="shared" si="1"/>
        <v>30</v>
      </c>
      <c r="M21" s="17" t="s">
        <v>10</v>
      </c>
      <c r="N21" s="17" t="s">
        <v>10</v>
      </c>
      <c r="O21" s="17"/>
      <c r="P21" s="3" t="str">
        <f t="shared" si="2"/>
        <v>OK</v>
      </c>
      <c r="Q21" s="4"/>
      <c r="R21" s="3">
        <f t="shared" si="8"/>
        <v>0</v>
      </c>
      <c r="S21" s="17"/>
      <c r="T21" s="3">
        <f t="shared" si="3"/>
        <v>0</v>
      </c>
      <c r="U21" s="17"/>
      <c r="V21" s="3">
        <f t="shared" si="4"/>
        <v>0</v>
      </c>
      <c r="W21" s="3">
        <v>84</v>
      </c>
      <c r="X21" s="3">
        <f t="shared" si="5"/>
        <v>588</v>
      </c>
      <c r="Y21" s="16">
        <f t="shared" si="6"/>
        <v>1491.4</v>
      </c>
    </row>
    <row r="22" spans="1:25" x14ac:dyDescent="0.25">
      <c r="A22" s="3">
        <v>19</v>
      </c>
      <c r="B22" s="3">
        <v>3993</v>
      </c>
      <c r="C22" s="11">
        <v>45786</v>
      </c>
      <c r="D22" s="3" t="s">
        <v>89</v>
      </c>
      <c r="E22" s="3" t="s">
        <v>90</v>
      </c>
      <c r="F22" s="3" t="s">
        <v>75</v>
      </c>
      <c r="G22" s="3" t="s">
        <v>47</v>
      </c>
      <c r="H22" s="3" t="s">
        <v>10</v>
      </c>
      <c r="I22" s="3">
        <v>7.25</v>
      </c>
      <c r="J22" s="3">
        <f t="shared" si="0"/>
        <v>797.5</v>
      </c>
      <c r="K22" s="17" t="s">
        <v>5</v>
      </c>
      <c r="L22" s="3">
        <f t="shared" si="1"/>
        <v>100</v>
      </c>
      <c r="M22" s="17" t="s">
        <v>10</v>
      </c>
      <c r="N22" s="17" t="s">
        <v>10</v>
      </c>
      <c r="O22" s="17"/>
      <c r="P22" s="3" t="str">
        <f t="shared" si="2"/>
        <v>OK</v>
      </c>
      <c r="Q22" s="4"/>
      <c r="R22" s="3">
        <f t="shared" si="8"/>
        <v>0</v>
      </c>
      <c r="S22" s="17"/>
      <c r="T22" s="3">
        <f t="shared" si="3"/>
        <v>0</v>
      </c>
      <c r="U22" s="17"/>
      <c r="V22" s="3">
        <f t="shared" si="4"/>
        <v>0</v>
      </c>
      <c r="W22" s="3">
        <v>84</v>
      </c>
      <c r="X22" s="3">
        <f t="shared" si="5"/>
        <v>588</v>
      </c>
      <c r="Y22" s="16">
        <f t="shared" si="6"/>
        <v>1485.5</v>
      </c>
    </row>
    <row r="23" spans="1:25" x14ac:dyDescent="0.25">
      <c r="A23" s="3">
        <v>20</v>
      </c>
      <c r="B23" s="3">
        <v>3505</v>
      </c>
      <c r="C23" s="11">
        <v>45776</v>
      </c>
      <c r="D23" s="3" t="s">
        <v>40</v>
      </c>
      <c r="E23" s="3" t="s">
        <v>41</v>
      </c>
      <c r="F23" s="3" t="s">
        <v>35</v>
      </c>
      <c r="G23" s="3" t="s">
        <v>48</v>
      </c>
      <c r="H23" s="3" t="s">
        <v>10</v>
      </c>
      <c r="I23" s="3">
        <v>6.47</v>
      </c>
      <c r="J23" s="3">
        <f t="shared" si="0"/>
        <v>711.69999999999993</v>
      </c>
      <c r="K23" s="17" t="s">
        <v>20</v>
      </c>
      <c r="L23" s="3">
        <f t="shared" si="1"/>
        <v>30</v>
      </c>
      <c r="M23" s="17" t="s">
        <v>10</v>
      </c>
      <c r="N23" s="17" t="s">
        <v>10</v>
      </c>
      <c r="O23" s="17"/>
      <c r="P23" s="3" t="str">
        <f t="shared" si="2"/>
        <v>OK</v>
      </c>
      <c r="Q23" s="4" t="s">
        <v>10</v>
      </c>
      <c r="R23" s="3">
        <f t="shared" si="8"/>
        <v>150</v>
      </c>
      <c r="S23" s="17"/>
      <c r="T23" s="3">
        <f t="shared" si="3"/>
        <v>0</v>
      </c>
      <c r="U23" s="17"/>
      <c r="V23" s="3">
        <f t="shared" si="4"/>
        <v>0</v>
      </c>
      <c r="W23" s="3">
        <v>84</v>
      </c>
      <c r="X23" s="3">
        <f t="shared" si="5"/>
        <v>588</v>
      </c>
      <c r="Y23" s="16">
        <f t="shared" si="6"/>
        <v>1479.6999999999998</v>
      </c>
    </row>
    <row r="24" spans="1:25" x14ac:dyDescent="0.25">
      <c r="A24" s="3">
        <v>21</v>
      </c>
      <c r="B24" s="3">
        <v>3875</v>
      </c>
      <c r="C24" s="11">
        <v>45785</v>
      </c>
      <c r="D24" s="3" t="s">
        <v>76</v>
      </c>
      <c r="E24" s="3" t="s">
        <v>77</v>
      </c>
      <c r="F24" s="3" t="s">
        <v>35</v>
      </c>
      <c r="G24" s="3" t="s">
        <v>47</v>
      </c>
      <c r="H24" s="3" t="s">
        <v>10</v>
      </c>
      <c r="I24" s="3">
        <v>7.47</v>
      </c>
      <c r="J24" s="3">
        <f t="shared" si="0"/>
        <v>821.69999999999993</v>
      </c>
      <c r="K24" s="17" t="s">
        <v>5</v>
      </c>
      <c r="L24" s="3">
        <f t="shared" si="1"/>
        <v>100</v>
      </c>
      <c r="M24" s="17" t="s">
        <v>10</v>
      </c>
      <c r="N24" s="17" t="s">
        <v>10</v>
      </c>
      <c r="O24" s="17" t="s">
        <v>10</v>
      </c>
      <c r="P24" s="3" t="str">
        <f t="shared" si="2"/>
        <v>OK</v>
      </c>
      <c r="Q24" s="13" t="s">
        <v>10</v>
      </c>
      <c r="R24" s="3">
        <f>150+75</f>
        <v>225</v>
      </c>
      <c r="S24" s="17" t="s">
        <v>20</v>
      </c>
      <c r="T24" s="3">
        <f t="shared" si="3"/>
        <v>30</v>
      </c>
      <c r="U24" s="17"/>
      <c r="V24" s="3">
        <f t="shared" si="4"/>
        <v>0</v>
      </c>
      <c r="W24" s="3">
        <v>43</v>
      </c>
      <c r="X24" s="3">
        <f t="shared" si="5"/>
        <v>301</v>
      </c>
      <c r="Y24" s="16">
        <f t="shared" si="6"/>
        <v>1477.6999999999998</v>
      </c>
    </row>
    <row r="25" spans="1:25" x14ac:dyDescent="0.25">
      <c r="A25" s="3">
        <v>22</v>
      </c>
      <c r="B25" s="3">
        <v>3930</v>
      </c>
      <c r="C25" s="11">
        <v>45785</v>
      </c>
      <c r="D25" s="3" t="s">
        <v>82</v>
      </c>
      <c r="E25" s="3" t="s">
        <v>83</v>
      </c>
      <c r="F25" s="3" t="s">
        <v>75</v>
      </c>
      <c r="G25" s="3" t="s">
        <v>47</v>
      </c>
      <c r="H25" s="3" t="s">
        <v>10</v>
      </c>
      <c r="I25" s="3">
        <v>6.47</v>
      </c>
      <c r="J25" s="3">
        <f t="shared" si="0"/>
        <v>711.69999999999993</v>
      </c>
      <c r="K25" s="17" t="s">
        <v>5</v>
      </c>
      <c r="L25" s="3">
        <f t="shared" si="1"/>
        <v>100</v>
      </c>
      <c r="M25" s="17" t="s">
        <v>10</v>
      </c>
      <c r="N25" s="17" t="s">
        <v>10</v>
      </c>
      <c r="O25" s="17"/>
      <c r="P25" s="3" t="str">
        <f t="shared" si="2"/>
        <v>OK</v>
      </c>
      <c r="Q25" s="4"/>
      <c r="R25" s="3">
        <f t="shared" ref="R25:R47" si="9">IF(Q25="ΝΑΙ",150,0)</f>
        <v>0</v>
      </c>
      <c r="S25" s="17" t="s">
        <v>20</v>
      </c>
      <c r="T25" s="3">
        <f t="shared" si="3"/>
        <v>30</v>
      </c>
      <c r="U25" s="17"/>
      <c r="V25" s="3">
        <f t="shared" si="4"/>
        <v>0</v>
      </c>
      <c r="W25" s="3">
        <v>84</v>
      </c>
      <c r="X25" s="3">
        <f t="shared" si="5"/>
        <v>588</v>
      </c>
      <c r="Y25" s="16">
        <f t="shared" si="6"/>
        <v>1429.6999999999998</v>
      </c>
    </row>
    <row r="26" spans="1:25" x14ac:dyDescent="0.25">
      <c r="A26" s="3">
        <v>23</v>
      </c>
      <c r="B26" s="3">
        <v>3633</v>
      </c>
      <c r="C26" s="11">
        <v>45779</v>
      </c>
      <c r="D26" s="3" t="s">
        <v>33</v>
      </c>
      <c r="E26" s="3" t="s">
        <v>34</v>
      </c>
      <c r="F26" s="3" t="s">
        <v>35</v>
      </c>
      <c r="G26" s="3" t="s">
        <v>48</v>
      </c>
      <c r="H26" s="3" t="s">
        <v>10</v>
      </c>
      <c r="I26" s="3">
        <v>6.76</v>
      </c>
      <c r="J26" s="3">
        <f t="shared" si="0"/>
        <v>743.6</v>
      </c>
      <c r="K26" s="17" t="s">
        <v>5</v>
      </c>
      <c r="L26" s="3">
        <f t="shared" si="1"/>
        <v>100</v>
      </c>
      <c r="M26" s="17" t="s">
        <v>10</v>
      </c>
      <c r="N26" s="17" t="s">
        <v>10</v>
      </c>
      <c r="O26" s="17" t="s">
        <v>10</v>
      </c>
      <c r="P26" s="3" t="str">
        <f t="shared" si="2"/>
        <v>OK</v>
      </c>
      <c r="Q26" s="13"/>
      <c r="R26" s="3">
        <f t="shared" si="9"/>
        <v>0</v>
      </c>
      <c r="S26" s="17"/>
      <c r="T26" s="3">
        <f t="shared" si="3"/>
        <v>0</v>
      </c>
      <c r="U26" s="17"/>
      <c r="V26" s="3">
        <f t="shared" si="4"/>
        <v>0</v>
      </c>
      <c r="W26" s="3">
        <v>83</v>
      </c>
      <c r="X26" s="3">
        <f t="shared" si="5"/>
        <v>581</v>
      </c>
      <c r="Y26" s="16">
        <f t="shared" si="6"/>
        <v>1424.6</v>
      </c>
    </row>
    <row r="27" spans="1:25" x14ac:dyDescent="0.25">
      <c r="A27" s="3">
        <v>24</v>
      </c>
      <c r="B27" s="3">
        <v>3984</v>
      </c>
      <c r="C27" s="11">
        <v>45786</v>
      </c>
      <c r="D27" s="3" t="s">
        <v>96</v>
      </c>
      <c r="E27" s="3" t="s">
        <v>97</v>
      </c>
      <c r="F27" s="3" t="s">
        <v>35</v>
      </c>
      <c r="G27" s="3" t="s">
        <v>47</v>
      </c>
      <c r="H27" s="3" t="s">
        <v>10</v>
      </c>
      <c r="I27" s="3">
        <v>7.1</v>
      </c>
      <c r="J27" s="3">
        <f t="shared" si="0"/>
        <v>781</v>
      </c>
      <c r="K27" s="17" t="s">
        <v>21</v>
      </c>
      <c r="L27" s="3">
        <f t="shared" si="1"/>
        <v>50</v>
      </c>
      <c r="M27" s="17" t="s">
        <v>10</v>
      </c>
      <c r="N27" s="17" t="s">
        <v>10</v>
      </c>
      <c r="O27" s="17"/>
      <c r="P27" s="3" t="str">
        <f t="shared" si="2"/>
        <v>OK</v>
      </c>
      <c r="Q27" s="4"/>
      <c r="R27" s="3">
        <f t="shared" si="9"/>
        <v>0</v>
      </c>
      <c r="S27" s="17"/>
      <c r="T27" s="3">
        <f t="shared" si="3"/>
        <v>0</v>
      </c>
      <c r="U27" s="17"/>
      <c r="V27" s="3">
        <f t="shared" si="4"/>
        <v>0</v>
      </c>
      <c r="W27" s="3">
        <v>84</v>
      </c>
      <c r="X27" s="3">
        <f t="shared" si="5"/>
        <v>588</v>
      </c>
      <c r="Y27" s="16">
        <f t="shared" si="6"/>
        <v>1419</v>
      </c>
    </row>
    <row r="28" spans="1:25" x14ac:dyDescent="0.25">
      <c r="A28" s="3">
        <v>25</v>
      </c>
      <c r="B28" s="3">
        <v>4040</v>
      </c>
      <c r="C28" s="11">
        <v>45789</v>
      </c>
      <c r="D28" s="3" t="s">
        <v>105</v>
      </c>
      <c r="E28" s="3" t="s">
        <v>106</v>
      </c>
      <c r="F28" s="3" t="s">
        <v>44</v>
      </c>
      <c r="G28" s="3" t="s">
        <v>48</v>
      </c>
      <c r="H28" s="3" t="s">
        <v>10</v>
      </c>
      <c r="I28" s="3">
        <v>6.2</v>
      </c>
      <c r="J28" s="3">
        <f t="shared" si="0"/>
        <v>682</v>
      </c>
      <c r="K28" s="17" t="s">
        <v>5</v>
      </c>
      <c r="L28" s="3">
        <f t="shared" si="1"/>
        <v>100</v>
      </c>
      <c r="M28" s="17" t="s">
        <v>10</v>
      </c>
      <c r="N28" s="17" t="s">
        <v>10</v>
      </c>
      <c r="O28" s="17"/>
      <c r="P28" s="3" t="str">
        <f t="shared" si="2"/>
        <v>OK</v>
      </c>
      <c r="Q28" s="4"/>
      <c r="R28" s="3">
        <f t="shared" si="9"/>
        <v>0</v>
      </c>
      <c r="S28" s="17"/>
      <c r="T28" s="3">
        <f t="shared" si="3"/>
        <v>0</v>
      </c>
      <c r="U28" s="17"/>
      <c r="V28" s="3">
        <f t="shared" si="4"/>
        <v>0</v>
      </c>
      <c r="W28" s="3">
        <v>84</v>
      </c>
      <c r="X28" s="3">
        <f t="shared" si="5"/>
        <v>588</v>
      </c>
      <c r="Y28" s="16">
        <f t="shared" si="6"/>
        <v>1370</v>
      </c>
    </row>
    <row r="29" spans="1:25" x14ac:dyDescent="0.25">
      <c r="A29" s="3">
        <v>26</v>
      </c>
      <c r="B29" s="3">
        <v>3673</v>
      </c>
      <c r="C29" s="11">
        <v>45782</v>
      </c>
      <c r="D29" s="3" t="s">
        <v>60</v>
      </c>
      <c r="E29" s="3" t="s">
        <v>61</v>
      </c>
      <c r="F29" s="3" t="s">
        <v>35</v>
      </c>
      <c r="G29" s="3" t="s">
        <v>47</v>
      </c>
      <c r="H29" s="3" t="s">
        <v>10</v>
      </c>
      <c r="I29" s="3">
        <v>7.67</v>
      </c>
      <c r="J29" s="3">
        <f t="shared" si="0"/>
        <v>843.7</v>
      </c>
      <c r="K29" s="17" t="s">
        <v>5</v>
      </c>
      <c r="L29" s="3">
        <f t="shared" si="1"/>
        <v>100</v>
      </c>
      <c r="M29" s="17" t="s">
        <v>10</v>
      </c>
      <c r="N29" s="17" t="s">
        <v>10</v>
      </c>
      <c r="O29" s="17"/>
      <c r="P29" s="3" t="str">
        <f t="shared" si="2"/>
        <v>OK</v>
      </c>
      <c r="Q29" s="4"/>
      <c r="R29" s="3">
        <f t="shared" si="9"/>
        <v>0</v>
      </c>
      <c r="S29" s="17"/>
      <c r="T29" s="3">
        <f t="shared" si="3"/>
        <v>0</v>
      </c>
      <c r="U29" s="17"/>
      <c r="V29" s="3">
        <f t="shared" si="4"/>
        <v>0</v>
      </c>
      <c r="W29" s="3">
        <v>60</v>
      </c>
      <c r="X29" s="3">
        <f t="shared" si="5"/>
        <v>420</v>
      </c>
      <c r="Y29" s="16">
        <f t="shared" si="6"/>
        <v>1363.7</v>
      </c>
    </row>
    <row r="30" spans="1:25" x14ac:dyDescent="0.25">
      <c r="A30" s="3">
        <v>27</v>
      </c>
      <c r="B30" s="3">
        <v>3639</v>
      </c>
      <c r="C30" s="11">
        <v>45779</v>
      </c>
      <c r="D30" s="3" t="s">
        <v>38</v>
      </c>
      <c r="E30" s="3" t="s">
        <v>39</v>
      </c>
      <c r="F30" s="3" t="s">
        <v>35</v>
      </c>
      <c r="G30" s="3" t="s">
        <v>47</v>
      </c>
      <c r="H30" s="3" t="s">
        <v>10</v>
      </c>
      <c r="I30" s="3">
        <v>7.28</v>
      </c>
      <c r="J30" s="3">
        <f t="shared" si="0"/>
        <v>800.80000000000007</v>
      </c>
      <c r="K30" s="17" t="s">
        <v>20</v>
      </c>
      <c r="L30" s="3">
        <f t="shared" si="1"/>
        <v>30</v>
      </c>
      <c r="M30" s="17" t="s">
        <v>10</v>
      </c>
      <c r="N30" s="17" t="s">
        <v>10</v>
      </c>
      <c r="O30" s="17"/>
      <c r="P30" s="3" t="str">
        <f t="shared" si="2"/>
        <v>OK</v>
      </c>
      <c r="Q30" s="13" t="s">
        <v>10</v>
      </c>
      <c r="R30" s="3">
        <f t="shared" si="9"/>
        <v>150</v>
      </c>
      <c r="S30" s="17"/>
      <c r="T30" s="3">
        <f t="shared" si="3"/>
        <v>0</v>
      </c>
      <c r="U30" s="17"/>
      <c r="V30" s="3">
        <f t="shared" si="4"/>
        <v>0</v>
      </c>
      <c r="W30" s="3">
        <v>54</v>
      </c>
      <c r="X30" s="3">
        <f t="shared" si="5"/>
        <v>378</v>
      </c>
      <c r="Y30" s="16">
        <f t="shared" si="6"/>
        <v>1358.8000000000002</v>
      </c>
    </row>
    <row r="31" spans="1:25" x14ac:dyDescent="0.25">
      <c r="A31" s="3">
        <v>28</v>
      </c>
      <c r="B31" s="3">
        <v>3698</v>
      </c>
      <c r="C31" s="11">
        <v>45782</v>
      </c>
      <c r="D31" s="3" t="s">
        <v>62</v>
      </c>
      <c r="E31" s="3" t="s">
        <v>63</v>
      </c>
      <c r="F31" s="3" t="s">
        <v>64</v>
      </c>
      <c r="G31" s="3" t="s">
        <v>47</v>
      </c>
      <c r="H31" s="3" t="s">
        <v>10</v>
      </c>
      <c r="I31" s="3">
        <v>6</v>
      </c>
      <c r="J31" s="3">
        <f t="shared" si="0"/>
        <v>660</v>
      </c>
      <c r="K31" s="17" t="s">
        <v>5</v>
      </c>
      <c r="L31" s="3">
        <f t="shared" si="1"/>
        <v>100</v>
      </c>
      <c r="M31" s="17" t="s">
        <v>10</v>
      </c>
      <c r="N31" s="17" t="s">
        <v>10</v>
      </c>
      <c r="O31" s="17"/>
      <c r="P31" s="3" t="str">
        <f t="shared" si="2"/>
        <v>OK</v>
      </c>
      <c r="Q31" s="4"/>
      <c r="R31" s="3">
        <f t="shared" si="9"/>
        <v>0</v>
      </c>
      <c r="S31" s="17"/>
      <c r="T31" s="3">
        <f t="shared" si="3"/>
        <v>0</v>
      </c>
      <c r="U31" s="17"/>
      <c r="V31" s="3">
        <f t="shared" si="4"/>
        <v>0</v>
      </c>
      <c r="W31" s="3">
        <v>84</v>
      </c>
      <c r="X31" s="3">
        <f t="shared" si="5"/>
        <v>588</v>
      </c>
      <c r="Y31" s="16">
        <f t="shared" si="6"/>
        <v>1348</v>
      </c>
    </row>
    <row r="32" spans="1:25" x14ac:dyDescent="0.25">
      <c r="A32" s="3">
        <v>29</v>
      </c>
      <c r="B32" s="3">
        <v>4052</v>
      </c>
      <c r="C32" s="11">
        <v>45789</v>
      </c>
      <c r="D32" s="3" t="s">
        <v>104</v>
      </c>
      <c r="E32" s="3" t="s">
        <v>103</v>
      </c>
      <c r="F32" s="3" t="s">
        <v>44</v>
      </c>
      <c r="G32" s="3" t="s">
        <v>48</v>
      </c>
      <c r="H32" s="3" t="s">
        <v>10</v>
      </c>
      <c r="I32" s="3">
        <v>6.39</v>
      </c>
      <c r="J32" s="3">
        <f t="shared" si="0"/>
        <v>702.9</v>
      </c>
      <c r="K32" s="17" t="s">
        <v>20</v>
      </c>
      <c r="L32" s="3">
        <f t="shared" si="1"/>
        <v>30</v>
      </c>
      <c r="M32" s="17" t="s">
        <v>10</v>
      </c>
      <c r="N32" s="17" t="s">
        <v>10</v>
      </c>
      <c r="O32" s="17"/>
      <c r="P32" s="3" t="str">
        <f t="shared" si="2"/>
        <v>OK</v>
      </c>
      <c r="Q32" s="4"/>
      <c r="R32" s="3">
        <f t="shared" si="9"/>
        <v>0</v>
      </c>
      <c r="S32" s="17"/>
      <c r="T32" s="3">
        <f t="shared" si="3"/>
        <v>0</v>
      </c>
      <c r="U32" s="17"/>
      <c r="V32" s="3">
        <f t="shared" si="4"/>
        <v>0</v>
      </c>
      <c r="W32" s="3">
        <v>84</v>
      </c>
      <c r="X32" s="3">
        <f t="shared" si="5"/>
        <v>588</v>
      </c>
      <c r="Y32" s="16">
        <f t="shared" si="6"/>
        <v>1320.9</v>
      </c>
    </row>
    <row r="33" spans="1:25" x14ac:dyDescent="0.25">
      <c r="A33" s="3">
        <v>30</v>
      </c>
      <c r="B33" s="3">
        <v>4070</v>
      </c>
      <c r="C33" s="11">
        <v>45789</v>
      </c>
      <c r="D33" s="3" t="s">
        <v>113</v>
      </c>
      <c r="E33" s="3" t="s">
        <v>110</v>
      </c>
      <c r="F33" s="3" t="s">
        <v>35</v>
      </c>
      <c r="G33" s="3" t="s">
        <v>48</v>
      </c>
      <c r="H33" s="3" t="s">
        <v>10</v>
      </c>
      <c r="I33" s="3">
        <v>5.99</v>
      </c>
      <c r="J33" s="3">
        <f t="shared" si="0"/>
        <v>658.9</v>
      </c>
      <c r="K33" s="17" t="s">
        <v>21</v>
      </c>
      <c r="L33" s="3">
        <f t="shared" si="1"/>
        <v>50</v>
      </c>
      <c r="M33" s="17" t="s">
        <v>10</v>
      </c>
      <c r="N33" s="17" t="s">
        <v>10</v>
      </c>
      <c r="O33" s="17"/>
      <c r="P33" s="3" t="str">
        <f t="shared" si="2"/>
        <v>OK</v>
      </c>
      <c r="Q33" s="13"/>
      <c r="R33" s="3">
        <f t="shared" si="9"/>
        <v>0</v>
      </c>
      <c r="S33" s="17"/>
      <c r="T33" s="3">
        <f t="shared" si="3"/>
        <v>0</v>
      </c>
      <c r="U33" s="17"/>
      <c r="V33" s="3">
        <f t="shared" si="4"/>
        <v>0</v>
      </c>
      <c r="W33" s="3">
        <v>84</v>
      </c>
      <c r="X33" s="3">
        <f t="shared" si="5"/>
        <v>588</v>
      </c>
      <c r="Y33" s="16">
        <f t="shared" si="6"/>
        <v>1296.9000000000001</v>
      </c>
    </row>
    <row r="34" spans="1:25" x14ac:dyDescent="0.25">
      <c r="A34" s="3">
        <v>31</v>
      </c>
      <c r="B34" s="3">
        <v>3679</v>
      </c>
      <c r="C34" s="11">
        <v>45782</v>
      </c>
      <c r="D34" s="3" t="s">
        <v>56</v>
      </c>
      <c r="E34" s="3" t="s">
        <v>57</v>
      </c>
      <c r="F34" s="3" t="s">
        <v>44</v>
      </c>
      <c r="G34" s="3" t="s">
        <v>47</v>
      </c>
      <c r="H34" s="3" t="s">
        <v>10</v>
      </c>
      <c r="I34" s="3">
        <v>6.06</v>
      </c>
      <c r="J34" s="3">
        <f t="shared" si="0"/>
        <v>666.59999999999991</v>
      </c>
      <c r="K34" s="17" t="s">
        <v>20</v>
      </c>
      <c r="L34" s="3">
        <f t="shared" si="1"/>
        <v>30</v>
      </c>
      <c r="M34" s="17" t="s">
        <v>10</v>
      </c>
      <c r="N34" s="17" t="s">
        <v>10</v>
      </c>
      <c r="O34" s="17" t="s">
        <v>10</v>
      </c>
      <c r="P34" s="3" t="str">
        <f t="shared" si="2"/>
        <v>OK</v>
      </c>
      <c r="Q34" s="4"/>
      <c r="R34" s="3">
        <f t="shared" si="9"/>
        <v>0</v>
      </c>
      <c r="S34" s="17"/>
      <c r="T34" s="3">
        <f t="shared" si="3"/>
        <v>0</v>
      </c>
      <c r="U34" s="17"/>
      <c r="V34" s="3">
        <f t="shared" si="4"/>
        <v>0</v>
      </c>
      <c r="W34" s="3">
        <v>84</v>
      </c>
      <c r="X34" s="3">
        <f t="shared" si="5"/>
        <v>588</v>
      </c>
      <c r="Y34" s="16">
        <f t="shared" si="6"/>
        <v>1284.5999999999999</v>
      </c>
    </row>
    <row r="35" spans="1:25" x14ac:dyDescent="0.25">
      <c r="A35" s="3">
        <v>32</v>
      </c>
      <c r="B35" s="3">
        <v>4010</v>
      </c>
      <c r="C35" s="11">
        <v>45786</v>
      </c>
      <c r="D35" s="3" t="s">
        <v>98</v>
      </c>
      <c r="E35" s="3" t="s">
        <v>99</v>
      </c>
      <c r="F35" s="3" t="s">
        <v>44</v>
      </c>
      <c r="G35" s="3" t="s">
        <v>47</v>
      </c>
      <c r="H35" s="3" t="s">
        <v>10</v>
      </c>
      <c r="I35" s="3">
        <v>6.5</v>
      </c>
      <c r="J35" s="3">
        <f t="shared" si="0"/>
        <v>715</v>
      </c>
      <c r="K35" s="17" t="s">
        <v>5</v>
      </c>
      <c r="L35" s="3">
        <f t="shared" si="1"/>
        <v>100</v>
      </c>
      <c r="M35" s="17" t="s">
        <v>10</v>
      </c>
      <c r="N35" s="17" t="s">
        <v>10</v>
      </c>
      <c r="O35" s="17"/>
      <c r="P35" s="3" t="str">
        <f t="shared" si="2"/>
        <v>OK</v>
      </c>
      <c r="Q35" s="4" t="s">
        <v>10</v>
      </c>
      <c r="R35" s="3">
        <f t="shared" si="9"/>
        <v>150</v>
      </c>
      <c r="S35" s="17" t="s">
        <v>20</v>
      </c>
      <c r="T35" s="3">
        <f t="shared" si="3"/>
        <v>30</v>
      </c>
      <c r="U35" s="17" t="s">
        <v>20</v>
      </c>
      <c r="V35" s="3">
        <f t="shared" si="4"/>
        <v>30</v>
      </c>
      <c r="W35" s="3">
        <v>36</v>
      </c>
      <c r="X35" s="3">
        <f t="shared" si="5"/>
        <v>252</v>
      </c>
      <c r="Y35" s="16">
        <f t="shared" si="6"/>
        <v>1277</v>
      </c>
    </row>
    <row r="36" spans="1:25" x14ac:dyDescent="0.25">
      <c r="A36" s="3">
        <v>33</v>
      </c>
      <c r="B36" s="3">
        <v>3905</v>
      </c>
      <c r="C36" s="11">
        <v>45785</v>
      </c>
      <c r="D36" s="3" t="s">
        <v>78</v>
      </c>
      <c r="E36" s="3" t="s">
        <v>79</v>
      </c>
      <c r="F36" s="3" t="s">
        <v>35</v>
      </c>
      <c r="G36" s="3" t="s">
        <v>47</v>
      </c>
      <c r="H36" s="3" t="s">
        <v>10</v>
      </c>
      <c r="I36" s="3">
        <v>7.06</v>
      </c>
      <c r="J36" s="3">
        <f t="shared" si="0"/>
        <v>776.59999999999991</v>
      </c>
      <c r="K36" s="17" t="s">
        <v>5</v>
      </c>
      <c r="L36" s="3">
        <f t="shared" si="1"/>
        <v>100</v>
      </c>
      <c r="M36" s="17" t="s">
        <v>10</v>
      </c>
      <c r="N36" s="17" t="s">
        <v>10</v>
      </c>
      <c r="O36" s="17"/>
      <c r="P36" s="3" t="str">
        <f t="shared" si="2"/>
        <v>OK</v>
      </c>
      <c r="Q36" s="4"/>
      <c r="R36" s="3">
        <f t="shared" si="9"/>
        <v>0</v>
      </c>
      <c r="S36" s="17" t="s">
        <v>5</v>
      </c>
      <c r="T36" s="3">
        <f t="shared" si="3"/>
        <v>100</v>
      </c>
      <c r="U36" s="17" t="s">
        <v>5</v>
      </c>
      <c r="V36" s="3">
        <f t="shared" si="4"/>
        <v>100</v>
      </c>
      <c r="W36" s="3">
        <v>26</v>
      </c>
      <c r="X36" s="3">
        <f t="shared" si="5"/>
        <v>182</v>
      </c>
      <c r="Y36" s="16">
        <f t="shared" si="6"/>
        <v>1258.5999999999999</v>
      </c>
    </row>
    <row r="37" spans="1:25" x14ac:dyDescent="0.25">
      <c r="A37" s="3">
        <v>34</v>
      </c>
      <c r="B37" s="3">
        <v>4029</v>
      </c>
      <c r="C37" s="11">
        <v>45789</v>
      </c>
      <c r="D37" s="3" t="s">
        <v>109</v>
      </c>
      <c r="E37" s="3" t="s">
        <v>110</v>
      </c>
      <c r="F37" s="3" t="s">
        <v>44</v>
      </c>
      <c r="G37" s="3" t="s">
        <v>48</v>
      </c>
      <c r="H37" s="3" t="s">
        <v>10</v>
      </c>
      <c r="I37" s="3">
        <v>7</v>
      </c>
      <c r="J37" s="3">
        <f t="shared" si="0"/>
        <v>770</v>
      </c>
      <c r="K37" s="17" t="s">
        <v>20</v>
      </c>
      <c r="L37" s="3">
        <f t="shared" si="1"/>
        <v>30</v>
      </c>
      <c r="M37" s="17" t="s">
        <v>10</v>
      </c>
      <c r="N37" s="17" t="s">
        <v>10</v>
      </c>
      <c r="O37" s="17"/>
      <c r="P37" s="3" t="str">
        <f t="shared" si="2"/>
        <v>OK</v>
      </c>
      <c r="Q37" s="13"/>
      <c r="R37" s="3">
        <f t="shared" si="9"/>
        <v>0</v>
      </c>
      <c r="S37" s="17"/>
      <c r="T37" s="3">
        <f t="shared" si="3"/>
        <v>0</v>
      </c>
      <c r="U37" s="17"/>
      <c r="V37" s="3">
        <f t="shared" si="4"/>
        <v>0</v>
      </c>
      <c r="W37" s="3">
        <v>65</v>
      </c>
      <c r="X37" s="3">
        <f t="shared" si="5"/>
        <v>455</v>
      </c>
      <c r="Y37" s="16">
        <f t="shared" si="6"/>
        <v>1255</v>
      </c>
    </row>
    <row r="38" spans="1:25" ht="45" x14ac:dyDescent="0.25">
      <c r="A38" s="3">
        <v>35</v>
      </c>
      <c r="B38" s="3">
        <v>4096</v>
      </c>
      <c r="C38" s="18" t="s">
        <v>118</v>
      </c>
      <c r="D38" s="3" t="s">
        <v>120</v>
      </c>
      <c r="E38" s="3" t="s">
        <v>121</v>
      </c>
      <c r="F38" s="3" t="s">
        <v>30</v>
      </c>
      <c r="G38" s="3" t="s">
        <v>47</v>
      </c>
      <c r="H38" s="17" t="s">
        <v>10</v>
      </c>
      <c r="I38" s="3">
        <v>5.73</v>
      </c>
      <c r="J38" s="3">
        <f t="shared" si="0"/>
        <v>630.30000000000007</v>
      </c>
      <c r="K38" s="17" t="s">
        <v>20</v>
      </c>
      <c r="L38" s="3">
        <f t="shared" si="1"/>
        <v>30</v>
      </c>
      <c r="M38" s="17" t="s">
        <v>10</v>
      </c>
      <c r="N38" s="17" t="s">
        <v>10</v>
      </c>
      <c r="O38" s="17"/>
      <c r="P38" s="3" t="str">
        <f t="shared" si="2"/>
        <v>OK</v>
      </c>
      <c r="Q38" s="8"/>
      <c r="R38" s="3">
        <f t="shared" si="9"/>
        <v>0</v>
      </c>
      <c r="S38" s="17"/>
      <c r="T38" s="3">
        <f t="shared" si="3"/>
        <v>0</v>
      </c>
      <c r="U38" s="17"/>
      <c r="V38" s="3">
        <f t="shared" si="4"/>
        <v>0</v>
      </c>
      <c r="W38" s="3">
        <v>84</v>
      </c>
      <c r="X38" s="3">
        <f t="shared" si="5"/>
        <v>588</v>
      </c>
      <c r="Y38" s="16">
        <f t="shared" si="6"/>
        <v>1248.3000000000002</v>
      </c>
    </row>
    <row r="39" spans="1:25" x14ac:dyDescent="0.25">
      <c r="A39" s="3">
        <v>36</v>
      </c>
      <c r="B39" s="3">
        <v>3681</v>
      </c>
      <c r="C39" s="11">
        <v>45782</v>
      </c>
      <c r="D39" s="3" t="s">
        <v>54</v>
      </c>
      <c r="E39" s="3" t="s">
        <v>55</v>
      </c>
      <c r="F39" s="3" t="s">
        <v>30</v>
      </c>
      <c r="G39" s="3" t="s">
        <v>47</v>
      </c>
      <c r="H39" s="3" t="s">
        <v>10</v>
      </c>
      <c r="I39" s="3">
        <v>6.8</v>
      </c>
      <c r="J39" s="3">
        <f t="shared" si="0"/>
        <v>748</v>
      </c>
      <c r="K39" s="17" t="s">
        <v>20</v>
      </c>
      <c r="L39" s="3">
        <f t="shared" si="1"/>
        <v>30</v>
      </c>
      <c r="M39" s="17" t="s">
        <v>10</v>
      </c>
      <c r="N39" s="17" t="s">
        <v>10</v>
      </c>
      <c r="O39" s="17"/>
      <c r="P39" s="3" t="str">
        <f t="shared" si="2"/>
        <v>OK</v>
      </c>
      <c r="Q39" s="4" t="s">
        <v>10</v>
      </c>
      <c r="R39" s="3">
        <f t="shared" si="9"/>
        <v>150</v>
      </c>
      <c r="S39" s="17"/>
      <c r="T39" s="3">
        <f t="shared" si="3"/>
        <v>0</v>
      </c>
      <c r="U39" s="17"/>
      <c r="V39" s="3">
        <f t="shared" si="4"/>
        <v>0</v>
      </c>
      <c r="W39" s="3">
        <v>41</v>
      </c>
      <c r="X39" s="3">
        <f t="shared" si="5"/>
        <v>287</v>
      </c>
      <c r="Y39" s="16">
        <f t="shared" si="6"/>
        <v>1215</v>
      </c>
    </row>
    <row r="40" spans="1:25" x14ac:dyDescent="0.25">
      <c r="A40" s="3">
        <v>37</v>
      </c>
      <c r="B40" s="3">
        <v>4049</v>
      </c>
      <c r="C40" s="11">
        <v>45789</v>
      </c>
      <c r="D40" s="3" t="s">
        <v>111</v>
      </c>
      <c r="E40" s="3" t="s">
        <v>112</v>
      </c>
      <c r="F40" s="3" t="s">
        <v>64</v>
      </c>
      <c r="G40" s="3" t="s">
        <v>47</v>
      </c>
      <c r="H40" s="3" t="s">
        <v>10</v>
      </c>
      <c r="I40" s="3">
        <v>6.64</v>
      </c>
      <c r="J40" s="3">
        <f t="shared" si="0"/>
        <v>730.4</v>
      </c>
      <c r="K40" s="17" t="s">
        <v>20</v>
      </c>
      <c r="L40" s="3">
        <f t="shared" si="1"/>
        <v>30</v>
      </c>
      <c r="M40" s="17" t="s">
        <v>10</v>
      </c>
      <c r="N40" s="17" t="s">
        <v>10</v>
      </c>
      <c r="O40" s="17"/>
      <c r="P40" s="3" t="str">
        <f t="shared" si="2"/>
        <v>OK</v>
      </c>
      <c r="Q40" s="4"/>
      <c r="R40" s="3">
        <f t="shared" si="9"/>
        <v>0</v>
      </c>
      <c r="S40" s="17" t="s">
        <v>21</v>
      </c>
      <c r="T40" s="3">
        <f t="shared" si="3"/>
        <v>50</v>
      </c>
      <c r="U40" s="17"/>
      <c r="V40" s="3">
        <f t="shared" si="4"/>
        <v>0</v>
      </c>
      <c r="W40" s="3">
        <v>48</v>
      </c>
      <c r="X40" s="3">
        <f t="shared" si="5"/>
        <v>336</v>
      </c>
      <c r="Y40" s="16">
        <f t="shared" si="6"/>
        <v>1146.4000000000001</v>
      </c>
    </row>
    <row r="41" spans="1:25" x14ac:dyDescent="0.25">
      <c r="A41" s="3">
        <v>38</v>
      </c>
      <c r="B41" s="3">
        <v>3770</v>
      </c>
      <c r="C41" s="11">
        <v>45783</v>
      </c>
      <c r="D41" s="3" t="s">
        <v>70</v>
      </c>
      <c r="E41" s="3" t="s">
        <v>28</v>
      </c>
      <c r="F41" s="3" t="s">
        <v>64</v>
      </c>
      <c r="G41" s="3" t="s">
        <v>48</v>
      </c>
      <c r="H41" s="3" t="s">
        <v>10</v>
      </c>
      <c r="I41" s="3">
        <v>6.92</v>
      </c>
      <c r="J41" s="3">
        <f t="shared" si="0"/>
        <v>761.2</v>
      </c>
      <c r="K41" s="17" t="s">
        <v>5</v>
      </c>
      <c r="L41" s="3">
        <f t="shared" si="1"/>
        <v>100</v>
      </c>
      <c r="M41" s="17" t="s">
        <v>10</v>
      </c>
      <c r="N41" s="17" t="s">
        <v>10</v>
      </c>
      <c r="O41" s="17"/>
      <c r="P41" s="3" t="str">
        <f t="shared" si="2"/>
        <v>OK</v>
      </c>
      <c r="Q41" s="4"/>
      <c r="R41" s="3">
        <f t="shared" si="9"/>
        <v>0</v>
      </c>
      <c r="S41" s="17"/>
      <c r="T41" s="3">
        <f t="shared" si="3"/>
        <v>0</v>
      </c>
      <c r="U41" s="17"/>
      <c r="V41" s="3">
        <f t="shared" si="4"/>
        <v>0</v>
      </c>
      <c r="W41" s="3">
        <v>35</v>
      </c>
      <c r="X41" s="3">
        <f t="shared" si="5"/>
        <v>245</v>
      </c>
      <c r="Y41" s="16">
        <f t="shared" si="6"/>
        <v>1106.2</v>
      </c>
    </row>
    <row r="42" spans="1:25" x14ac:dyDescent="0.25">
      <c r="A42" s="3">
        <v>39</v>
      </c>
      <c r="B42" s="3">
        <v>3634</v>
      </c>
      <c r="C42" s="11">
        <v>45779</v>
      </c>
      <c r="D42" s="3" t="s">
        <v>45</v>
      </c>
      <c r="E42" s="3" t="s">
        <v>32</v>
      </c>
      <c r="F42" s="3" t="s">
        <v>46</v>
      </c>
      <c r="G42" s="3" t="s">
        <v>47</v>
      </c>
      <c r="H42" s="3" t="s">
        <v>10</v>
      </c>
      <c r="I42" s="3">
        <v>7.17</v>
      </c>
      <c r="J42" s="3">
        <f t="shared" si="0"/>
        <v>788.7</v>
      </c>
      <c r="K42" s="17" t="s">
        <v>5</v>
      </c>
      <c r="L42" s="3">
        <f t="shared" si="1"/>
        <v>100</v>
      </c>
      <c r="M42" s="17" t="s">
        <v>10</v>
      </c>
      <c r="N42" s="17" t="s">
        <v>10</v>
      </c>
      <c r="O42" s="17"/>
      <c r="P42" s="3" t="str">
        <f t="shared" si="2"/>
        <v>OK</v>
      </c>
      <c r="Q42" s="4"/>
      <c r="R42" s="3">
        <f t="shared" si="9"/>
        <v>0</v>
      </c>
      <c r="S42" s="17"/>
      <c r="T42" s="3">
        <f t="shared" si="3"/>
        <v>0</v>
      </c>
      <c r="U42" s="17"/>
      <c r="V42" s="3">
        <f t="shared" si="4"/>
        <v>0</v>
      </c>
      <c r="W42" s="3">
        <v>29</v>
      </c>
      <c r="X42" s="3">
        <f t="shared" si="5"/>
        <v>203</v>
      </c>
      <c r="Y42" s="16">
        <f t="shared" si="6"/>
        <v>1091.7</v>
      </c>
    </row>
    <row r="43" spans="1:25" ht="45" x14ac:dyDescent="0.25">
      <c r="A43" s="3">
        <v>40</v>
      </c>
      <c r="B43" s="3">
        <v>4102</v>
      </c>
      <c r="C43" s="18" t="s">
        <v>118</v>
      </c>
      <c r="D43" s="3" t="s">
        <v>116</v>
      </c>
      <c r="E43" s="3" t="s">
        <v>117</v>
      </c>
      <c r="F43" s="3" t="s">
        <v>44</v>
      </c>
      <c r="G43" s="3" t="s">
        <v>47</v>
      </c>
      <c r="H43" s="17" t="s">
        <v>10</v>
      </c>
      <c r="I43" s="3">
        <v>6.34</v>
      </c>
      <c r="J43" s="3">
        <f t="shared" si="0"/>
        <v>697.4</v>
      </c>
      <c r="K43" s="17" t="s">
        <v>5</v>
      </c>
      <c r="L43" s="3">
        <f t="shared" si="1"/>
        <v>100</v>
      </c>
      <c r="M43" s="17" t="s">
        <v>10</v>
      </c>
      <c r="N43" s="17" t="s">
        <v>10</v>
      </c>
      <c r="O43" s="17"/>
      <c r="P43" s="3" t="str">
        <f t="shared" si="2"/>
        <v>OK</v>
      </c>
      <c r="Q43" s="8"/>
      <c r="R43" s="3">
        <f t="shared" si="9"/>
        <v>0</v>
      </c>
      <c r="S43" s="17"/>
      <c r="T43" s="3">
        <f t="shared" si="3"/>
        <v>0</v>
      </c>
      <c r="U43" s="17"/>
      <c r="V43" s="3">
        <f t="shared" si="4"/>
        <v>0</v>
      </c>
      <c r="W43" s="3">
        <v>35</v>
      </c>
      <c r="X43" s="3">
        <f t="shared" si="5"/>
        <v>245</v>
      </c>
      <c r="Y43" s="16">
        <f t="shared" si="6"/>
        <v>1042.4000000000001</v>
      </c>
    </row>
    <row r="44" spans="1:25" x14ac:dyDescent="0.25">
      <c r="A44" s="3">
        <v>41</v>
      </c>
      <c r="B44" s="3">
        <v>3739</v>
      </c>
      <c r="C44" s="11">
        <v>45783</v>
      </c>
      <c r="D44" s="3" t="s">
        <v>65</v>
      </c>
      <c r="E44" s="3" t="s">
        <v>51</v>
      </c>
      <c r="F44" s="3" t="s">
        <v>44</v>
      </c>
      <c r="G44" s="3" t="s">
        <v>48</v>
      </c>
      <c r="H44" s="3" t="s">
        <v>10</v>
      </c>
      <c r="I44" s="3">
        <v>6.68</v>
      </c>
      <c r="J44" s="3">
        <f t="shared" si="0"/>
        <v>734.8</v>
      </c>
      <c r="K44" s="17" t="s">
        <v>20</v>
      </c>
      <c r="L44" s="3">
        <f t="shared" si="1"/>
        <v>30</v>
      </c>
      <c r="M44" s="17" t="s">
        <v>10</v>
      </c>
      <c r="N44" s="17" t="s">
        <v>10</v>
      </c>
      <c r="O44" s="17"/>
      <c r="P44" s="3" t="str">
        <f t="shared" si="2"/>
        <v>OK</v>
      </c>
      <c r="Q44" s="4"/>
      <c r="R44" s="3">
        <f t="shared" si="9"/>
        <v>0</v>
      </c>
      <c r="S44" s="17"/>
      <c r="T44" s="3">
        <f t="shared" si="3"/>
        <v>0</v>
      </c>
      <c r="U44" s="17"/>
      <c r="V44" s="3">
        <f t="shared" si="4"/>
        <v>0</v>
      </c>
      <c r="W44" s="3">
        <v>39</v>
      </c>
      <c r="X44" s="3">
        <f t="shared" si="5"/>
        <v>273</v>
      </c>
      <c r="Y44" s="16">
        <f t="shared" si="6"/>
        <v>1037.8</v>
      </c>
    </row>
    <row r="45" spans="1:25" x14ac:dyDescent="0.25">
      <c r="A45" s="3">
        <v>42</v>
      </c>
      <c r="B45" s="3">
        <v>3619</v>
      </c>
      <c r="C45" s="11">
        <v>45779</v>
      </c>
      <c r="D45" s="3" t="s">
        <v>42</v>
      </c>
      <c r="E45" s="3" t="s">
        <v>43</v>
      </c>
      <c r="F45" s="3" t="s">
        <v>44</v>
      </c>
      <c r="G45" s="3" t="s">
        <v>48</v>
      </c>
      <c r="H45" s="3" t="s">
        <v>10</v>
      </c>
      <c r="I45" s="3">
        <v>6.67</v>
      </c>
      <c r="J45" s="3">
        <f t="shared" si="0"/>
        <v>733.7</v>
      </c>
      <c r="K45" s="17" t="s">
        <v>21</v>
      </c>
      <c r="L45" s="3">
        <f t="shared" si="1"/>
        <v>50</v>
      </c>
      <c r="M45" s="17" t="s">
        <v>10</v>
      </c>
      <c r="N45" s="17" t="s">
        <v>10</v>
      </c>
      <c r="O45" s="17"/>
      <c r="P45" s="3" t="str">
        <f t="shared" si="2"/>
        <v>OK</v>
      </c>
      <c r="Q45" s="4"/>
      <c r="R45" s="3">
        <f t="shared" si="9"/>
        <v>0</v>
      </c>
      <c r="S45" s="17"/>
      <c r="T45" s="3">
        <f t="shared" si="3"/>
        <v>0</v>
      </c>
      <c r="U45" s="17"/>
      <c r="V45" s="3">
        <f t="shared" si="4"/>
        <v>0</v>
      </c>
      <c r="W45" s="3">
        <v>34</v>
      </c>
      <c r="X45" s="3">
        <f t="shared" si="5"/>
        <v>238</v>
      </c>
      <c r="Y45" s="16">
        <f t="shared" si="6"/>
        <v>1021.7</v>
      </c>
    </row>
    <row r="46" spans="1:25" ht="30.75" customHeight="1" x14ac:dyDescent="0.25">
      <c r="A46" s="3">
        <v>43</v>
      </c>
      <c r="B46" s="3">
        <v>3990</v>
      </c>
      <c r="C46" s="11">
        <v>45786</v>
      </c>
      <c r="D46" s="3" t="s">
        <v>93</v>
      </c>
      <c r="E46" s="3" t="s">
        <v>94</v>
      </c>
      <c r="F46" s="3" t="s">
        <v>75</v>
      </c>
      <c r="G46" s="3" t="s">
        <v>47</v>
      </c>
      <c r="H46" s="3" t="s">
        <v>10</v>
      </c>
      <c r="I46" s="3">
        <v>6.47</v>
      </c>
      <c r="J46" s="3">
        <f t="shared" si="0"/>
        <v>711.69999999999993</v>
      </c>
      <c r="K46" s="17" t="s">
        <v>5</v>
      </c>
      <c r="L46" s="3">
        <f t="shared" si="1"/>
        <v>100</v>
      </c>
      <c r="M46" s="17" t="s">
        <v>10</v>
      </c>
      <c r="N46" s="17" t="s">
        <v>10</v>
      </c>
      <c r="O46" s="17" t="s">
        <v>10</v>
      </c>
      <c r="P46" s="3" t="str">
        <f t="shared" si="2"/>
        <v>OK</v>
      </c>
      <c r="Q46" s="4"/>
      <c r="R46" s="3">
        <f t="shared" si="9"/>
        <v>0</v>
      </c>
      <c r="S46" s="17" t="s">
        <v>20</v>
      </c>
      <c r="T46" s="3">
        <f t="shared" si="3"/>
        <v>30</v>
      </c>
      <c r="U46" s="17"/>
      <c r="V46" s="3">
        <f t="shared" si="4"/>
        <v>0</v>
      </c>
      <c r="W46" s="3">
        <v>24</v>
      </c>
      <c r="X46" s="3">
        <f t="shared" si="5"/>
        <v>168</v>
      </c>
      <c r="Y46" s="16">
        <f t="shared" si="6"/>
        <v>1009.6999999999999</v>
      </c>
    </row>
    <row r="47" spans="1:25" ht="52.5" customHeight="1" x14ac:dyDescent="0.25">
      <c r="A47" s="3">
        <v>44</v>
      </c>
      <c r="B47" s="3">
        <v>3769</v>
      </c>
      <c r="C47" s="11">
        <v>45783</v>
      </c>
      <c r="D47" s="3" t="s">
        <v>68</v>
      </c>
      <c r="E47" s="3" t="s">
        <v>69</v>
      </c>
      <c r="F47" s="3" t="s">
        <v>30</v>
      </c>
      <c r="G47" s="3" t="s">
        <v>47</v>
      </c>
      <c r="H47" s="3" t="s">
        <v>10</v>
      </c>
      <c r="I47" s="3">
        <v>5.5</v>
      </c>
      <c r="J47" s="3">
        <f t="shared" si="0"/>
        <v>605</v>
      </c>
      <c r="K47" s="17" t="s">
        <v>20</v>
      </c>
      <c r="L47" s="3">
        <f t="shared" si="1"/>
        <v>30</v>
      </c>
      <c r="M47" s="17" t="s">
        <v>10</v>
      </c>
      <c r="N47" s="17" t="s">
        <v>10</v>
      </c>
      <c r="O47" s="17" t="s">
        <v>10</v>
      </c>
      <c r="P47" s="3" t="str">
        <f t="shared" si="2"/>
        <v>OK</v>
      </c>
      <c r="Q47" s="4"/>
      <c r="R47" s="3">
        <f t="shared" si="9"/>
        <v>0</v>
      </c>
      <c r="S47" s="17"/>
      <c r="T47" s="3">
        <f t="shared" si="3"/>
        <v>0</v>
      </c>
      <c r="U47" s="17"/>
      <c r="V47" s="3">
        <f t="shared" si="4"/>
        <v>0</v>
      </c>
      <c r="W47" s="3">
        <v>42</v>
      </c>
      <c r="X47" s="3">
        <f t="shared" si="5"/>
        <v>294</v>
      </c>
      <c r="Y47" s="16">
        <f t="shared" si="6"/>
        <v>929</v>
      </c>
    </row>
  </sheetData>
  <sortState xmlns:xlrd2="http://schemas.microsoft.com/office/spreadsheetml/2017/richdata2" ref="A3:Y47">
    <sortCondition descending="1" ref="Y3:Y47"/>
  </sortState>
  <mergeCells count="4">
    <mergeCell ref="A1:E1"/>
    <mergeCell ref="A2:E2"/>
    <mergeCell ref="H2:O2"/>
    <mergeCell ref="Q2:X2"/>
  </mergeCells>
  <dataValidations count="3">
    <dataValidation type="list" allowBlank="1" showInputMessage="1" showErrorMessage="1" sqref="O3 M3 H3:H47 M4:O47" xr:uid="{B4F25A84-78C3-44AB-822E-6C85AE766ECF}">
      <formula1>$AR$1:$AR$2</formula1>
    </dataValidation>
    <dataValidation type="list" allowBlank="1" showInputMessage="1" showErrorMessage="1" sqref="U3:U47 S3:S47 K3:K47" xr:uid="{C4E53F90-427D-448D-B70C-B6282BC2A334}">
      <formula1>$AS$1:$AS$3</formula1>
    </dataValidation>
    <dataValidation type="list" allowBlank="1" showInputMessage="1" showErrorMessage="1" sqref="Q3:Q47" xr:uid="{D97C4ECC-D151-4E3E-AB14-0A6DBC0F2546}">
      <formula1>$AR$1:$AR$47</formula1>
    </dataValidation>
  </dataValidations>
  <pageMargins left="0.7" right="0.7" top="0.75" bottom="0.75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74EC-513F-4027-AE27-2972E0050DFF}">
  <sheetPr>
    <pageSetUpPr fitToPage="1"/>
  </sheetPr>
  <dimension ref="A1:AS4"/>
  <sheetViews>
    <sheetView workbookViewId="0">
      <selection activeCell="A15" sqref="A15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6" width="23.7109375" style="1" customWidth="1"/>
    <col min="7" max="7" width="15.42578125" style="1" customWidth="1"/>
    <col min="8" max="9" width="10.85546875" style="1" customWidth="1"/>
    <col min="10" max="10" width="7.28515625" style="1" customWidth="1"/>
    <col min="11" max="11" width="11.42578125" style="1" customWidth="1"/>
    <col min="12" max="12" width="8" style="1" customWidth="1"/>
    <col min="13" max="13" width="10.85546875" style="1" customWidth="1"/>
    <col min="14" max="14" width="16.42578125" style="1" customWidth="1"/>
    <col min="15" max="15" width="14.28515625" style="1" customWidth="1"/>
    <col min="16" max="16" width="14.42578125" style="1" customWidth="1"/>
    <col min="17" max="17" width="16" style="1" customWidth="1"/>
    <col min="18" max="18" width="7.28515625" style="1" customWidth="1"/>
    <col min="19" max="19" width="11.42578125" style="1" customWidth="1"/>
    <col min="20" max="20" width="7.85546875" style="1" customWidth="1"/>
    <col min="21" max="21" width="9.7109375" style="1" customWidth="1"/>
    <col min="22" max="22" width="7.28515625" style="1" customWidth="1"/>
    <col min="23" max="23" width="18.140625" style="1" customWidth="1"/>
    <col min="24" max="24" width="8" style="1" customWidth="1"/>
    <col min="25" max="25" width="9.5703125" style="1" customWidth="1"/>
    <col min="26" max="26" width="11.28515625" style="1" customWidth="1"/>
    <col min="27" max="43" width="9.140625" style="1"/>
    <col min="44" max="44" width="9.140625" style="1" customWidth="1"/>
    <col min="45" max="45" width="10.5703125" style="1" customWidth="1"/>
    <col min="46" max="16384" width="9.140625" style="1"/>
  </cols>
  <sheetData>
    <row r="1" spans="1:45" ht="76.5" customHeight="1" x14ac:dyDescent="0.25">
      <c r="A1" s="26" t="s">
        <v>124</v>
      </c>
      <c r="B1" s="29"/>
      <c r="C1" s="29"/>
      <c r="D1" s="29"/>
      <c r="E1" s="3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2"/>
      <c r="AR1" s="1" t="s">
        <v>10</v>
      </c>
      <c r="AS1" s="1" t="s">
        <v>5</v>
      </c>
    </row>
    <row r="2" spans="1:45" s="2" customFormat="1" ht="15.75" customHeight="1" x14ac:dyDescent="0.25">
      <c r="A2" s="24" t="s">
        <v>13</v>
      </c>
      <c r="B2" s="25"/>
      <c r="C2" s="25"/>
      <c r="D2" s="25"/>
      <c r="E2" s="25"/>
      <c r="F2" s="15"/>
      <c r="G2" s="15"/>
      <c r="H2" s="24" t="s">
        <v>0</v>
      </c>
      <c r="I2" s="24"/>
      <c r="J2" s="24"/>
      <c r="K2" s="24"/>
      <c r="L2" s="24"/>
      <c r="M2" s="24"/>
      <c r="N2" s="24"/>
      <c r="O2" s="24"/>
      <c r="P2" s="9"/>
      <c r="Q2" s="31" t="s">
        <v>9</v>
      </c>
      <c r="R2" s="31"/>
      <c r="S2" s="31"/>
      <c r="T2" s="31"/>
      <c r="U2" s="31"/>
      <c r="V2" s="31"/>
      <c r="W2" s="31"/>
      <c r="X2" s="32"/>
      <c r="Y2" s="9"/>
      <c r="AR2" s="1" t="s">
        <v>19</v>
      </c>
      <c r="AS2" s="1" t="s">
        <v>21</v>
      </c>
    </row>
    <row r="3" spans="1:45" ht="75" x14ac:dyDescent="0.25">
      <c r="A3" s="4" t="s">
        <v>1</v>
      </c>
      <c r="B3" s="4" t="s">
        <v>16</v>
      </c>
      <c r="C3" s="4" t="s">
        <v>17</v>
      </c>
      <c r="D3" s="4" t="s">
        <v>14</v>
      </c>
      <c r="E3" s="4" t="s">
        <v>15</v>
      </c>
      <c r="F3" s="4" t="s">
        <v>24</v>
      </c>
      <c r="G3" s="4" t="s">
        <v>49</v>
      </c>
      <c r="H3" s="4" t="s">
        <v>12</v>
      </c>
      <c r="I3" s="4" t="s">
        <v>22</v>
      </c>
      <c r="J3" s="4" t="s">
        <v>8</v>
      </c>
      <c r="K3" s="4" t="s">
        <v>4</v>
      </c>
      <c r="L3" s="4" t="s">
        <v>8</v>
      </c>
      <c r="M3" s="4" t="s">
        <v>11</v>
      </c>
      <c r="N3" s="4" t="s">
        <v>27</v>
      </c>
      <c r="O3" s="4" t="s">
        <v>2</v>
      </c>
      <c r="P3" s="4"/>
      <c r="Q3" s="13" t="s">
        <v>3</v>
      </c>
      <c r="R3" s="13" t="s">
        <v>8</v>
      </c>
      <c r="S3" s="12" t="s">
        <v>6</v>
      </c>
      <c r="T3" s="12" t="s">
        <v>8</v>
      </c>
      <c r="U3" s="12" t="s">
        <v>7</v>
      </c>
      <c r="V3" s="12" t="s">
        <v>8</v>
      </c>
      <c r="W3" s="4" t="s">
        <v>27</v>
      </c>
      <c r="X3" s="13" t="s">
        <v>8</v>
      </c>
      <c r="Y3" s="14" t="s">
        <v>18</v>
      </c>
      <c r="AS3" s="1" t="s">
        <v>20</v>
      </c>
    </row>
    <row r="4" spans="1:45" x14ac:dyDescent="0.25">
      <c r="A4" s="3">
        <v>1</v>
      </c>
      <c r="B4" s="3">
        <v>3831</v>
      </c>
      <c r="C4" s="11">
        <v>45784</v>
      </c>
      <c r="D4" s="3" t="s">
        <v>73</v>
      </c>
      <c r="E4" s="3" t="s">
        <v>74</v>
      </c>
      <c r="F4" s="3" t="s">
        <v>75</v>
      </c>
      <c r="G4" s="3" t="s">
        <v>47</v>
      </c>
      <c r="H4" s="3" t="s">
        <v>10</v>
      </c>
      <c r="I4" s="3">
        <v>6.68</v>
      </c>
      <c r="J4" s="3">
        <f t="shared" ref="J4" si="0">I4*110</f>
        <v>734.8</v>
      </c>
      <c r="K4" s="17" t="s">
        <v>5</v>
      </c>
      <c r="L4" s="3">
        <f t="shared" ref="L4" si="1">IF(K4="ΑΡΙΣΤΗ",100,IF(K4="ΠΟΛΥ ΚΑΛΗ",50,IF(K4="ΚΑΛΗ",30,)))</f>
        <v>100</v>
      </c>
      <c r="M4" s="17" t="s">
        <v>10</v>
      </c>
      <c r="N4" s="17" t="s">
        <v>10</v>
      </c>
      <c r="O4" s="17"/>
      <c r="P4" s="3" t="str">
        <f t="shared" ref="P4" si="2">IF(AND(H4="ΝΑΙ",IF(OR(K4="ΑΡΙΣΤΗ",K4="ΠΟΛΥ ΚΑΛΗ",K4="ΚΑΛΗ"),IF(M4="ΝΑΙ",N4="ΝΑΙ"))),"OK","ΑΠΟΡΡΙΠΤΕΤΑΙ")</f>
        <v>OK</v>
      </c>
      <c r="Q4" s="4" t="s">
        <v>10</v>
      </c>
      <c r="R4" s="3">
        <f t="shared" ref="R4" si="3">IF(Q4="ΝΑΙ",150,0)</f>
        <v>150</v>
      </c>
      <c r="S4" s="17" t="s">
        <v>20</v>
      </c>
      <c r="T4" s="3">
        <f t="shared" ref="T4" si="4">IF(S4="ΑΡΙΣΤΗ",100,IF(S4="ΠΟΛΥ ΚΑΛΗ",50,IF(S4="ΚΑΛΗ",30,)))</f>
        <v>30</v>
      </c>
      <c r="U4" s="17"/>
      <c r="V4" s="3">
        <f t="shared" ref="V4" si="5">IF(U4="ΑΡΙΣΤΗ",100,IF(U4="ΠΟΛΥ ΚΑΛΗ",50,IF(U4="ΚΑΛΗ",30,)))</f>
        <v>0</v>
      </c>
      <c r="W4" s="3">
        <v>84</v>
      </c>
      <c r="X4" s="3">
        <f t="shared" ref="X4" si="6">W4*7</f>
        <v>588</v>
      </c>
      <c r="Y4" s="16">
        <f t="shared" ref="Y4" si="7">J4+L4+R4+T4+V4+X4</f>
        <v>1602.8</v>
      </c>
    </row>
  </sheetData>
  <mergeCells count="4">
    <mergeCell ref="A1:E1"/>
    <mergeCell ref="A2:E2"/>
    <mergeCell ref="H2:O2"/>
    <mergeCell ref="Q2:X2"/>
  </mergeCells>
  <dataValidations count="3">
    <dataValidation type="list" allowBlank="1" showInputMessage="1" showErrorMessage="1" sqref="O3 M4:O4 H3:H4 M3" xr:uid="{65A664AE-49A1-4B32-893B-1BB594D88E00}">
      <formula1>$AR$1:$AR$2</formula1>
    </dataValidation>
    <dataValidation type="list" allowBlank="1" showInputMessage="1" showErrorMessage="1" sqref="U3:U4 S3:S4 K3:K4" xr:uid="{03A53EFF-6434-4B46-96FD-E728639ADE16}">
      <formula1>$AS$1:$AS$3</formula1>
    </dataValidation>
    <dataValidation type="list" allowBlank="1" showInputMessage="1" showErrorMessage="1" sqref="Q3:Q4" xr:uid="{3FE4E395-7818-4E1A-85A2-E14923CAC066}">
      <formula1>$AR$1:$AR$4</formula1>
    </dataValidation>
  </dataValidations>
  <pageMargins left="0.7" right="0.7" top="0.75" bottom="0.75" header="0.3" footer="0.3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F857-25AF-4BFC-90BD-3DC14795A5D3}">
  <sheetPr>
    <pageSetUpPr fitToPage="1"/>
  </sheetPr>
  <dimension ref="A1:AS4"/>
  <sheetViews>
    <sheetView topLeftCell="F1" workbookViewId="0">
      <selection activeCell="AA21" sqref="AA21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6" width="23.7109375" style="1" customWidth="1"/>
    <col min="7" max="7" width="15.42578125" style="1" customWidth="1"/>
    <col min="8" max="9" width="10.85546875" style="1" customWidth="1"/>
    <col min="10" max="10" width="7.28515625" style="1" customWidth="1"/>
    <col min="11" max="11" width="11.42578125" style="1" customWidth="1"/>
    <col min="12" max="12" width="8" style="1" customWidth="1"/>
    <col min="13" max="13" width="10.85546875" style="1" customWidth="1"/>
    <col min="14" max="14" width="16.42578125" style="1" customWidth="1"/>
    <col min="15" max="15" width="14.28515625" style="1" customWidth="1"/>
    <col min="16" max="16" width="14.42578125" style="1" customWidth="1"/>
    <col min="17" max="17" width="16" style="1" customWidth="1"/>
    <col min="18" max="18" width="7.28515625" style="1" customWidth="1"/>
    <col min="19" max="19" width="11.42578125" style="1" customWidth="1"/>
    <col min="20" max="20" width="7.85546875" style="1" customWidth="1"/>
    <col min="21" max="21" width="9.7109375" style="1" customWidth="1"/>
    <col min="22" max="22" width="7.28515625" style="1" customWidth="1"/>
    <col min="23" max="23" width="18.140625" style="1" customWidth="1"/>
    <col min="24" max="24" width="8" style="1" customWidth="1"/>
    <col min="25" max="25" width="9.5703125" style="1" customWidth="1"/>
    <col min="26" max="26" width="11.28515625" style="1" customWidth="1"/>
    <col min="27" max="43" width="9.140625" style="1"/>
    <col min="44" max="44" width="9.140625" style="1" customWidth="1"/>
    <col min="45" max="45" width="10.5703125" style="1" customWidth="1"/>
    <col min="46" max="16384" width="9.140625" style="1"/>
  </cols>
  <sheetData>
    <row r="1" spans="1:45" ht="76.5" customHeight="1" x14ac:dyDescent="0.25">
      <c r="A1" s="26" t="s">
        <v>125</v>
      </c>
      <c r="B1" s="29"/>
      <c r="C1" s="29"/>
      <c r="D1" s="29"/>
      <c r="E1" s="3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2"/>
      <c r="AR1" s="1" t="s">
        <v>10</v>
      </c>
      <c r="AS1" s="1" t="s">
        <v>5</v>
      </c>
    </row>
    <row r="2" spans="1:45" s="2" customFormat="1" ht="15.75" customHeight="1" x14ac:dyDescent="0.25">
      <c r="A2" s="24" t="s">
        <v>13</v>
      </c>
      <c r="B2" s="25"/>
      <c r="C2" s="25"/>
      <c r="D2" s="25"/>
      <c r="E2" s="25"/>
      <c r="F2" s="15"/>
      <c r="G2" s="15"/>
      <c r="H2" s="24" t="s">
        <v>0</v>
      </c>
      <c r="I2" s="24"/>
      <c r="J2" s="24"/>
      <c r="K2" s="24"/>
      <c r="L2" s="24"/>
      <c r="M2" s="24"/>
      <c r="N2" s="24"/>
      <c r="O2" s="24"/>
      <c r="P2" s="9"/>
      <c r="Q2" s="31" t="s">
        <v>9</v>
      </c>
      <c r="R2" s="31"/>
      <c r="S2" s="31"/>
      <c r="T2" s="31"/>
      <c r="U2" s="31"/>
      <c r="V2" s="31"/>
      <c r="W2" s="31"/>
      <c r="X2" s="32"/>
      <c r="Y2" s="9"/>
      <c r="AR2" s="1" t="s">
        <v>19</v>
      </c>
      <c r="AS2" s="1" t="s">
        <v>21</v>
      </c>
    </row>
    <row r="3" spans="1:45" ht="75" x14ac:dyDescent="0.25">
      <c r="A3" s="4" t="s">
        <v>1</v>
      </c>
      <c r="B3" s="4" t="s">
        <v>16</v>
      </c>
      <c r="C3" s="4" t="s">
        <v>17</v>
      </c>
      <c r="D3" s="4" t="s">
        <v>14</v>
      </c>
      <c r="E3" s="4" t="s">
        <v>15</v>
      </c>
      <c r="F3" s="4" t="s">
        <v>24</v>
      </c>
      <c r="G3" s="4" t="s">
        <v>49</v>
      </c>
      <c r="H3" s="4" t="s">
        <v>12</v>
      </c>
      <c r="I3" s="4" t="s">
        <v>22</v>
      </c>
      <c r="J3" s="4" t="s">
        <v>8</v>
      </c>
      <c r="K3" s="4" t="s">
        <v>4</v>
      </c>
      <c r="L3" s="4" t="s">
        <v>8</v>
      </c>
      <c r="M3" s="4" t="s">
        <v>11</v>
      </c>
      <c r="N3" s="4" t="s">
        <v>27</v>
      </c>
      <c r="O3" s="4" t="s">
        <v>2</v>
      </c>
      <c r="P3" s="4"/>
      <c r="Q3" s="13" t="s">
        <v>3</v>
      </c>
      <c r="R3" s="13" t="s">
        <v>8</v>
      </c>
      <c r="S3" s="12" t="s">
        <v>6</v>
      </c>
      <c r="T3" s="12" t="s">
        <v>8</v>
      </c>
      <c r="U3" s="12" t="s">
        <v>7</v>
      </c>
      <c r="V3" s="12" t="s">
        <v>8</v>
      </c>
      <c r="W3" s="4" t="s">
        <v>27</v>
      </c>
      <c r="X3" s="13" t="s">
        <v>8</v>
      </c>
      <c r="Y3" s="14" t="s">
        <v>18</v>
      </c>
      <c r="AS3" s="1" t="s">
        <v>20</v>
      </c>
    </row>
    <row r="4" spans="1:45" ht="45" x14ac:dyDescent="0.25">
      <c r="A4" s="3">
        <v>1</v>
      </c>
      <c r="B4" s="3">
        <v>4188</v>
      </c>
      <c r="C4" s="18" t="s">
        <v>129</v>
      </c>
      <c r="D4" s="3" t="s">
        <v>130</v>
      </c>
      <c r="E4" s="3" t="s">
        <v>59</v>
      </c>
      <c r="F4" s="3" t="s">
        <v>35</v>
      </c>
      <c r="G4" s="3" t="s">
        <v>47</v>
      </c>
      <c r="H4" s="3" t="s">
        <v>10</v>
      </c>
      <c r="I4" s="3">
        <v>7</v>
      </c>
      <c r="J4" s="3">
        <f t="shared" ref="J4" si="0">I4*110</f>
        <v>770</v>
      </c>
      <c r="K4" s="17" t="s">
        <v>5</v>
      </c>
      <c r="L4" s="3">
        <f t="shared" ref="L4" si="1">IF(K4="ΑΡΙΣΤΗ",100,IF(K4="ΠΟΛΥ ΚΑΛΗ",50,IF(K4="ΚΑΛΗ",30,)))</f>
        <v>100</v>
      </c>
      <c r="M4" s="17" t="s">
        <v>10</v>
      </c>
      <c r="N4" s="17" t="s">
        <v>10</v>
      </c>
      <c r="O4" s="17" t="s">
        <v>10</v>
      </c>
      <c r="P4" s="3" t="str">
        <f t="shared" ref="P4" si="2">IF(AND(H4="ΝΑΙ",IF(OR(K4="ΑΡΙΣΤΗ",K4="ΠΟΛΥ ΚΑΛΗ",K4="ΚΑΛΗ"),IF(M4="ΝΑΙ",N4="ΝΑΙ"))),"OK","ΑΠΟΡΡΙΠΤΕΤΑΙ")</f>
        <v>OK</v>
      </c>
      <c r="Q4" s="4" t="s">
        <v>10</v>
      </c>
      <c r="R4" s="3">
        <f>IF(Q4="ΝΑΙ",150,0)</f>
        <v>150</v>
      </c>
      <c r="S4" s="17" t="s">
        <v>20</v>
      </c>
      <c r="T4" s="3">
        <f t="shared" ref="T4" si="3">IF(S4="ΑΡΙΣΤΗ",100,IF(S4="ΠΟΛΥ ΚΑΛΗ",50,IF(S4="ΚΑΛΗ",30,)))</f>
        <v>30</v>
      </c>
      <c r="U4" s="17"/>
      <c r="V4" s="3">
        <f t="shared" ref="V4" si="4">IF(U4="ΑΡΙΣΤΗ",100,IF(U4="ΠΟΛΥ ΚΑΛΗ",50,IF(U4="ΚΑΛΗ",30,)))</f>
        <v>0</v>
      </c>
      <c r="W4" s="3">
        <v>84</v>
      </c>
      <c r="X4" s="3">
        <f t="shared" ref="X4" si="5">W4*7</f>
        <v>588</v>
      </c>
      <c r="Y4" s="16">
        <f t="shared" ref="Y4" si="6">J4+L4+R4+T4+V4+X4</f>
        <v>1638</v>
      </c>
    </row>
  </sheetData>
  <mergeCells count="4">
    <mergeCell ref="A1:E1"/>
    <mergeCell ref="A2:E2"/>
    <mergeCell ref="H2:O2"/>
    <mergeCell ref="Q2:X2"/>
  </mergeCells>
  <dataValidations count="3">
    <dataValidation type="list" allowBlank="1" showInputMessage="1" showErrorMessage="1" sqref="M3 M4:O4 H3:H4 O3" xr:uid="{33AD25EB-CF54-46FD-8DF1-F2FEF7CE1CEC}">
      <formula1>$AR$1:$AR$1</formula1>
    </dataValidation>
    <dataValidation type="list" allowBlank="1" showInputMessage="1" showErrorMessage="1" sqref="U3:U4 K3:K4 S3:S4" xr:uid="{BA918F4A-6983-4CA6-94D8-04232B1FA139}">
      <formula1>$AS$1:$AS$2</formula1>
    </dataValidation>
    <dataValidation type="list" allowBlank="1" showInputMessage="1" showErrorMessage="1" sqref="Q3:Q4" xr:uid="{CFC97475-D748-4393-8852-6CDB17FBDBC7}">
      <formula1>$AR$1:$AR$4</formula1>
    </dataValidation>
  </dataValidations>
  <pageMargins left="0.7" right="0.7" top="0.75" bottom="0.75" header="0.3" footer="0.3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9872-3E2F-4B7C-A02B-3F3C3EDC3D4F}">
  <sheetPr>
    <pageSetUpPr fitToPage="1"/>
  </sheetPr>
  <dimension ref="A1:AS4"/>
  <sheetViews>
    <sheetView topLeftCell="I1" workbookViewId="0">
      <selection activeCell="O14" sqref="O14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6" width="23.7109375" style="1" customWidth="1"/>
    <col min="7" max="7" width="15.42578125" style="1" customWidth="1"/>
    <col min="8" max="9" width="10.85546875" style="1" customWidth="1"/>
    <col min="10" max="10" width="7.28515625" style="1" customWidth="1"/>
    <col min="11" max="11" width="11.42578125" style="1" customWidth="1"/>
    <col min="12" max="12" width="8" style="1" customWidth="1"/>
    <col min="13" max="13" width="10.85546875" style="1" customWidth="1"/>
    <col min="14" max="14" width="16.42578125" style="1" customWidth="1"/>
    <col min="15" max="15" width="14.28515625" style="1" customWidth="1"/>
    <col min="16" max="16" width="14.42578125" style="1" customWidth="1"/>
    <col min="17" max="17" width="16" style="1" customWidth="1"/>
    <col min="18" max="18" width="7.28515625" style="1" customWidth="1"/>
    <col min="19" max="19" width="11.42578125" style="1" customWidth="1"/>
    <col min="20" max="20" width="7.85546875" style="1" customWidth="1"/>
    <col min="21" max="21" width="9.7109375" style="1" customWidth="1"/>
    <col min="22" max="22" width="7.28515625" style="1" customWidth="1"/>
    <col min="23" max="23" width="18.140625" style="1" customWidth="1"/>
    <col min="24" max="24" width="8" style="1" customWidth="1"/>
    <col min="25" max="25" width="9.5703125" style="1" customWidth="1"/>
    <col min="26" max="26" width="11.28515625" style="1" customWidth="1"/>
    <col min="27" max="43" width="9.140625" style="1"/>
    <col min="44" max="44" width="9.140625" style="1" customWidth="1"/>
    <col min="45" max="45" width="10.5703125" style="1" customWidth="1"/>
    <col min="46" max="16384" width="9.140625" style="1"/>
  </cols>
  <sheetData>
    <row r="1" spans="1:45" ht="76.5" customHeight="1" x14ac:dyDescent="0.25">
      <c r="A1" s="26" t="s">
        <v>126</v>
      </c>
      <c r="B1" s="29"/>
      <c r="C1" s="29"/>
      <c r="D1" s="29"/>
      <c r="E1" s="3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2"/>
      <c r="AR1" s="1" t="s">
        <v>10</v>
      </c>
      <c r="AS1" s="1" t="s">
        <v>5</v>
      </c>
    </row>
    <row r="2" spans="1:45" s="2" customFormat="1" ht="15.75" customHeight="1" x14ac:dyDescent="0.25">
      <c r="A2" s="24" t="s">
        <v>13</v>
      </c>
      <c r="B2" s="25"/>
      <c r="C2" s="25"/>
      <c r="D2" s="25"/>
      <c r="E2" s="25"/>
      <c r="F2" s="15"/>
      <c r="G2" s="15"/>
      <c r="H2" s="24" t="s">
        <v>0</v>
      </c>
      <c r="I2" s="24"/>
      <c r="J2" s="24"/>
      <c r="K2" s="24"/>
      <c r="L2" s="24"/>
      <c r="M2" s="24"/>
      <c r="N2" s="24"/>
      <c r="O2" s="24"/>
      <c r="P2" s="9"/>
      <c r="Q2" s="24" t="s">
        <v>9</v>
      </c>
      <c r="R2" s="24"/>
      <c r="S2" s="24"/>
      <c r="T2" s="24"/>
      <c r="U2" s="24"/>
      <c r="V2" s="24"/>
      <c r="W2" s="24"/>
      <c r="X2" s="24"/>
      <c r="Y2" s="9"/>
      <c r="AR2" s="1" t="s">
        <v>19</v>
      </c>
      <c r="AS2" s="1" t="s">
        <v>21</v>
      </c>
    </row>
    <row r="3" spans="1:45" ht="75" x14ac:dyDescent="0.25">
      <c r="A3" s="4" t="s">
        <v>1</v>
      </c>
      <c r="B3" s="4" t="s">
        <v>16</v>
      </c>
      <c r="C3" s="4" t="s">
        <v>17</v>
      </c>
      <c r="D3" s="4" t="s">
        <v>14</v>
      </c>
      <c r="E3" s="4" t="s">
        <v>15</v>
      </c>
      <c r="F3" s="4" t="s">
        <v>24</v>
      </c>
      <c r="G3" s="4" t="s">
        <v>49</v>
      </c>
      <c r="H3" s="4" t="s">
        <v>12</v>
      </c>
      <c r="I3" s="4" t="s">
        <v>22</v>
      </c>
      <c r="J3" s="4" t="s">
        <v>8</v>
      </c>
      <c r="K3" s="4" t="s">
        <v>4</v>
      </c>
      <c r="L3" s="4" t="s">
        <v>8</v>
      </c>
      <c r="M3" s="4" t="s">
        <v>11</v>
      </c>
      <c r="N3" s="4" t="s">
        <v>27</v>
      </c>
      <c r="O3" s="4" t="s">
        <v>2</v>
      </c>
      <c r="P3" s="4"/>
      <c r="Q3" s="4" t="s">
        <v>3</v>
      </c>
      <c r="R3" s="4" t="s">
        <v>8</v>
      </c>
      <c r="S3" s="4" t="s">
        <v>6</v>
      </c>
      <c r="T3" s="4" t="s">
        <v>8</v>
      </c>
      <c r="U3" s="4" t="s">
        <v>7</v>
      </c>
      <c r="V3" s="4" t="s">
        <v>8</v>
      </c>
      <c r="W3" s="4" t="s">
        <v>27</v>
      </c>
      <c r="X3" s="4" t="s">
        <v>8</v>
      </c>
      <c r="Y3" s="23" t="s">
        <v>18</v>
      </c>
      <c r="AS3" s="1" t="s">
        <v>20</v>
      </c>
    </row>
    <row r="4" spans="1:45" ht="29.25" customHeight="1" x14ac:dyDescent="0.25">
      <c r="A4" s="3">
        <v>1</v>
      </c>
      <c r="B4" s="3">
        <v>3640</v>
      </c>
      <c r="C4" s="11">
        <v>45779</v>
      </c>
      <c r="D4" s="3" t="s">
        <v>36</v>
      </c>
      <c r="E4" s="3" t="s">
        <v>37</v>
      </c>
      <c r="F4" s="3" t="s">
        <v>30</v>
      </c>
      <c r="G4" s="3" t="s">
        <v>48</v>
      </c>
      <c r="H4" s="3" t="s">
        <v>10</v>
      </c>
      <c r="I4" s="3">
        <v>7.01</v>
      </c>
      <c r="J4" s="3">
        <f t="shared" ref="J4" si="0">I4*110</f>
        <v>771.1</v>
      </c>
      <c r="K4" s="17" t="s">
        <v>5</v>
      </c>
      <c r="L4" s="3">
        <f t="shared" ref="L4" si="1">IF(K4="ΑΡΙΣΤΗ",100,IF(K4="ΠΟΛΥ ΚΑΛΗ",50,IF(K4="ΚΑΛΗ",30,)))</f>
        <v>100</v>
      </c>
      <c r="M4" s="17" t="s">
        <v>10</v>
      </c>
      <c r="N4" s="17" t="s">
        <v>10</v>
      </c>
      <c r="O4" s="17"/>
      <c r="P4" s="3" t="str">
        <f t="shared" ref="P4" si="2">IF(AND(H4="ΝΑΙ",IF(OR(K4="ΑΡΙΣΤΗ",K4="ΠΟΛΥ ΚΑΛΗ",K4="ΚΑΛΗ"),IF(M4="ΝΑΙ",N4="ΝΑΙ"))),"OK","ΑΠΟΡΡΙΠΤΕΤΑΙ")</f>
        <v>OK</v>
      </c>
      <c r="Q4" s="4" t="s">
        <v>10</v>
      </c>
      <c r="R4" s="3">
        <f t="shared" ref="R4" si="3">IF(Q4="ΝΑΙ",150,0)</f>
        <v>150</v>
      </c>
      <c r="S4" s="17" t="s">
        <v>21</v>
      </c>
      <c r="T4" s="3">
        <f t="shared" ref="T4" si="4">IF(S4="ΑΡΙΣΤΗ",100,IF(S4="ΠΟΛΥ ΚΑΛΗ",50,IF(S4="ΚΑΛΗ",30,)))</f>
        <v>50</v>
      </c>
      <c r="U4" s="17"/>
      <c r="V4" s="3">
        <f t="shared" ref="V4" si="5">IF(U4="ΑΡΙΣΤΗ",100,IF(U4="ΠΟΛΥ ΚΑΛΗ",50,IF(U4="ΚΑΛΗ",30,)))</f>
        <v>0</v>
      </c>
      <c r="W4" s="3">
        <v>84</v>
      </c>
      <c r="X4" s="3">
        <f t="shared" ref="X4" si="6">W4*7</f>
        <v>588</v>
      </c>
      <c r="Y4" s="16">
        <f t="shared" ref="Y4" si="7">J4+L4+R4+T4+V4+X4</f>
        <v>1659.1</v>
      </c>
    </row>
  </sheetData>
  <mergeCells count="4">
    <mergeCell ref="A1:E1"/>
    <mergeCell ref="A2:E2"/>
    <mergeCell ref="H2:O2"/>
    <mergeCell ref="Q2:X2"/>
  </mergeCells>
  <dataValidations count="3">
    <dataValidation type="list" allowBlank="1" showInputMessage="1" showErrorMessage="1" sqref="O3 M4:O4 H3:H4 M3" xr:uid="{CF5272D8-A6DA-45A0-9CBA-6FFF87A70DF7}">
      <formula1>$AR$1:$AR$2</formula1>
    </dataValidation>
    <dataValidation type="list" allowBlank="1" showInputMessage="1" showErrorMessage="1" sqref="U3:U4 S3:S4 K3:K4" xr:uid="{640DD141-4D5D-4590-94C9-6950FA25D56D}">
      <formula1>$AS$1:$AS$3</formula1>
    </dataValidation>
    <dataValidation type="list" allowBlank="1" showInputMessage="1" showErrorMessage="1" sqref="Q3:Q4" xr:uid="{27DDBE0B-5F20-4774-B93B-9EF86D581F2D}">
      <formula1>$AR$1:$AR$4</formula1>
    </dataValidation>
  </dataValidations>
  <pageMargins left="0.7" right="0.7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B841-BAFA-4084-9CE0-372390B58EEA}">
  <sheetPr>
    <pageSetUpPr fitToPage="1"/>
  </sheetPr>
  <dimension ref="A1:AS4"/>
  <sheetViews>
    <sheetView topLeftCell="O1" workbookViewId="0">
      <selection activeCell="AN10" sqref="AN10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6" width="23.7109375" style="1" customWidth="1"/>
    <col min="7" max="7" width="15.42578125" style="1" customWidth="1"/>
    <col min="8" max="9" width="10.85546875" style="1" customWidth="1"/>
    <col min="10" max="10" width="7.28515625" style="1" customWidth="1"/>
    <col min="11" max="11" width="11.42578125" style="1" customWidth="1"/>
    <col min="12" max="12" width="8" style="1" customWidth="1"/>
    <col min="13" max="13" width="10.85546875" style="1" customWidth="1"/>
    <col min="14" max="14" width="16.42578125" style="1" customWidth="1"/>
    <col min="15" max="15" width="14.28515625" style="1" customWidth="1"/>
    <col min="16" max="16" width="14.42578125" style="1" customWidth="1"/>
    <col min="17" max="17" width="16" style="1" customWidth="1"/>
    <col min="18" max="18" width="7.28515625" style="1" customWidth="1"/>
    <col min="19" max="19" width="11.42578125" style="1" customWidth="1"/>
    <col min="20" max="20" width="7.85546875" style="1" customWidth="1"/>
    <col min="21" max="21" width="9.7109375" style="1" customWidth="1"/>
    <col min="22" max="22" width="7.28515625" style="1" customWidth="1"/>
    <col min="23" max="23" width="18.140625" style="1" customWidth="1"/>
    <col min="24" max="24" width="8" style="1" customWidth="1"/>
    <col min="25" max="25" width="9.5703125" style="1" customWidth="1"/>
    <col min="26" max="26" width="11.28515625" style="1" customWidth="1"/>
    <col min="27" max="43" width="9.140625" style="1"/>
    <col min="44" max="44" width="9.140625" style="1" customWidth="1"/>
    <col min="45" max="45" width="10.5703125" style="1" customWidth="1"/>
    <col min="46" max="16384" width="9.140625" style="1"/>
  </cols>
  <sheetData>
    <row r="1" spans="1:45" ht="76.5" customHeight="1" x14ac:dyDescent="0.25">
      <c r="A1" s="26" t="s">
        <v>127</v>
      </c>
      <c r="B1" s="29"/>
      <c r="C1" s="29"/>
      <c r="D1" s="29"/>
      <c r="E1" s="3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2"/>
      <c r="AR1" s="1" t="s">
        <v>10</v>
      </c>
      <c r="AS1" s="1" t="s">
        <v>5</v>
      </c>
    </row>
    <row r="2" spans="1:45" s="2" customFormat="1" ht="15.75" customHeight="1" x14ac:dyDescent="0.25">
      <c r="A2" s="24" t="s">
        <v>13</v>
      </c>
      <c r="B2" s="25"/>
      <c r="C2" s="25"/>
      <c r="D2" s="25"/>
      <c r="E2" s="25"/>
      <c r="F2" s="15"/>
      <c r="G2" s="15"/>
      <c r="H2" s="24" t="s">
        <v>0</v>
      </c>
      <c r="I2" s="24"/>
      <c r="J2" s="24"/>
      <c r="K2" s="24"/>
      <c r="L2" s="24"/>
      <c r="M2" s="24"/>
      <c r="N2" s="24"/>
      <c r="O2" s="24"/>
      <c r="P2" s="9"/>
      <c r="Q2" s="24" t="s">
        <v>9</v>
      </c>
      <c r="R2" s="24"/>
      <c r="S2" s="24"/>
      <c r="T2" s="24"/>
      <c r="U2" s="24"/>
      <c r="V2" s="24"/>
      <c r="W2" s="24"/>
      <c r="X2" s="24"/>
      <c r="Y2" s="9"/>
      <c r="AR2" s="1" t="s">
        <v>19</v>
      </c>
      <c r="AS2" s="1" t="s">
        <v>21</v>
      </c>
    </row>
    <row r="3" spans="1:45" ht="75" x14ac:dyDescent="0.25">
      <c r="A3" s="4" t="s">
        <v>1</v>
      </c>
      <c r="B3" s="4" t="s">
        <v>16</v>
      </c>
      <c r="C3" s="4" t="s">
        <v>17</v>
      </c>
      <c r="D3" s="4" t="s">
        <v>14</v>
      </c>
      <c r="E3" s="4" t="s">
        <v>15</v>
      </c>
      <c r="F3" s="4" t="s">
        <v>24</v>
      </c>
      <c r="G3" s="4" t="s">
        <v>49</v>
      </c>
      <c r="H3" s="4" t="s">
        <v>12</v>
      </c>
      <c r="I3" s="4" t="s">
        <v>22</v>
      </c>
      <c r="J3" s="4" t="s">
        <v>8</v>
      </c>
      <c r="K3" s="4" t="s">
        <v>4</v>
      </c>
      <c r="L3" s="4" t="s">
        <v>8</v>
      </c>
      <c r="M3" s="4" t="s">
        <v>11</v>
      </c>
      <c r="N3" s="4" t="s">
        <v>27</v>
      </c>
      <c r="O3" s="4" t="s">
        <v>2</v>
      </c>
      <c r="P3" s="4"/>
      <c r="Q3" s="4" t="s">
        <v>3</v>
      </c>
      <c r="R3" s="4" t="s">
        <v>8</v>
      </c>
      <c r="S3" s="4" t="s">
        <v>6</v>
      </c>
      <c r="T3" s="4" t="s">
        <v>8</v>
      </c>
      <c r="U3" s="4" t="s">
        <v>7</v>
      </c>
      <c r="V3" s="4" t="s">
        <v>8</v>
      </c>
      <c r="W3" s="4" t="s">
        <v>27</v>
      </c>
      <c r="X3" s="4" t="s">
        <v>8</v>
      </c>
      <c r="Y3" s="23" t="s">
        <v>18</v>
      </c>
      <c r="AS3" s="1" t="s">
        <v>20</v>
      </c>
    </row>
    <row r="4" spans="1:45" s="5" customFormat="1" ht="106.5" customHeight="1" x14ac:dyDescent="0.25">
      <c r="A4" s="3">
        <v>1</v>
      </c>
      <c r="B4" s="3">
        <v>3636</v>
      </c>
      <c r="C4" s="11">
        <v>45779</v>
      </c>
      <c r="D4" s="3" t="s">
        <v>50</v>
      </c>
      <c r="E4" s="3" t="s">
        <v>51</v>
      </c>
      <c r="F4" s="3" t="s">
        <v>64</v>
      </c>
      <c r="G4" s="3" t="s">
        <v>47</v>
      </c>
      <c r="H4" s="3" t="s">
        <v>10</v>
      </c>
      <c r="I4" s="3">
        <v>6.5</v>
      </c>
      <c r="J4" s="3">
        <f t="shared" ref="J4" si="0">I4*110</f>
        <v>715</v>
      </c>
      <c r="K4" s="17" t="s">
        <v>5</v>
      </c>
      <c r="L4" s="3">
        <f t="shared" ref="L4" si="1">IF(K4="ΑΡΙΣΤΗ",100,IF(K4="ΠΟΛΥ ΚΑΛΗ",50,IF(K4="ΚΑΛΗ",30,)))</f>
        <v>100</v>
      </c>
      <c r="M4" s="17" t="s">
        <v>10</v>
      </c>
      <c r="N4" s="17" t="s">
        <v>10</v>
      </c>
      <c r="O4" s="17"/>
      <c r="P4" s="3" t="str">
        <f t="shared" ref="P4" si="2">IF(AND(H4="ΝΑΙ",IF(OR(K4="ΑΡΙΣΤΗ",K4="ΠΟΛΥ ΚΑΛΗ",K4="ΚΑΛΗ"),IF(M4="ΝΑΙ",N4="ΝΑΙ"))),"OK","ΑΠΟΡΡΙΠΤΕΤΑΙ")</f>
        <v>OK</v>
      </c>
      <c r="Q4" s="4" t="s">
        <v>10</v>
      </c>
      <c r="R4" s="3">
        <f>150+75</f>
        <v>225</v>
      </c>
      <c r="S4" s="17" t="s">
        <v>5</v>
      </c>
      <c r="T4" s="3">
        <f t="shared" ref="T4" si="3">IF(S4="ΑΡΙΣΤΗ",100,IF(S4="ΠΟΛΥ ΚΑΛΗ",50,IF(S4="ΚΑΛΗ",30,)))</f>
        <v>100</v>
      </c>
      <c r="U4" s="17"/>
      <c r="V4" s="3">
        <f t="shared" ref="V4" si="4">IF(U4="ΑΡΙΣΤΗ",100,IF(U4="ΠΟΛΥ ΚΑΛΗ",50,IF(U4="ΚΑΛΗ",30,)))</f>
        <v>0</v>
      </c>
      <c r="W4" s="3">
        <v>84</v>
      </c>
      <c r="X4" s="3">
        <f t="shared" ref="X4" si="5">W4*7</f>
        <v>588</v>
      </c>
      <c r="Y4" s="16">
        <f t="shared" ref="Y4" si="6">J4+L4+R4+T4+V4+X4</f>
        <v>1728</v>
      </c>
    </row>
  </sheetData>
  <mergeCells count="4">
    <mergeCell ref="A1:E1"/>
    <mergeCell ref="A2:E2"/>
    <mergeCell ref="H2:O2"/>
    <mergeCell ref="Q2:X2"/>
  </mergeCells>
  <dataValidations count="4">
    <dataValidation type="list" allowBlank="1" showInputMessage="1" showErrorMessage="1" sqref="L3" xr:uid="{7D40FC14-85C3-4E3B-A3BD-5181D153BE80}">
      <formula1>$AQ$2:$AQ$3</formula1>
    </dataValidation>
    <dataValidation type="list" allowBlank="1" showInputMessage="1" showErrorMessage="1" sqref="O3 H3:H4 M4:O4 M3" xr:uid="{16D26257-F8DF-482F-BE77-FC49F90C7DF1}">
      <formula1>$AR$1:$AR$2</formula1>
    </dataValidation>
    <dataValidation type="list" allowBlank="1" showInputMessage="1" showErrorMessage="1" sqref="S3:S4 U3:U4 K3:K4" xr:uid="{1770CFD9-91A4-4E74-9B3F-DD2471CCF399}">
      <formula1>$AS$1:$AS$3</formula1>
    </dataValidation>
    <dataValidation type="list" allowBlank="1" showInputMessage="1" showErrorMessage="1" sqref="Q3:Q4" xr:uid="{811FF844-0F78-40D2-A4B5-6870CAF03E3B}">
      <formula1>$AR$1:$AR$4</formula1>
    </dataValidation>
  </dataValidations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F05B-8FF1-40C2-B549-8A2DC4A1B5ED}">
  <sheetPr>
    <pageSetUpPr fitToPage="1"/>
  </sheetPr>
  <dimension ref="A1:AS4"/>
  <sheetViews>
    <sheetView workbookViewId="0">
      <selection activeCell="C18" sqref="C18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6" width="23.7109375" style="1" customWidth="1"/>
    <col min="7" max="7" width="15.42578125" style="1" customWidth="1"/>
    <col min="8" max="9" width="10.85546875" style="1" customWidth="1"/>
    <col min="10" max="10" width="7.28515625" style="1" customWidth="1"/>
    <col min="11" max="11" width="11.42578125" style="1" customWidth="1"/>
    <col min="12" max="12" width="8" style="1" customWidth="1"/>
    <col min="13" max="13" width="10.85546875" style="1" customWidth="1"/>
    <col min="14" max="14" width="16.42578125" style="1" customWidth="1"/>
    <col min="15" max="15" width="14.28515625" style="1" customWidth="1"/>
    <col min="16" max="16" width="14.42578125" style="1" customWidth="1"/>
    <col min="17" max="17" width="16" style="1" customWidth="1"/>
    <col min="18" max="18" width="7.28515625" style="1" customWidth="1"/>
    <col min="19" max="19" width="11.42578125" style="1" customWidth="1"/>
    <col min="20" max="20" width="7.85546875" style="1" customWidth="1"/>
    <col min="21" max="21" width="9.7109375" style="1" customWidth="1"/>
    <col min="22" max="22" width="7.28515625" style="1" customWidth="1"/>
    <col min="23" max="23" width="18.140625" style="1" customWidth="1"/>
    <col min="24" max="24" width="8" style="1" customWidth="1"/>
    <col min="25" max="25" width="9.5703125" style="1" customWidth="1"/>
    <col min="26" max="26" width="11.28515625" style="1" customWidth="1"/>
    <col min="27" max="43" width="9.140625" style="1"/>
    <col min="44" max="44" width="9.140625" style="1" customWidth="1"/>
    <col min="45" max="45" width="10.5703125" style="1" customWidth="1"/>
    <col min="46" max="16384" width="9.140625" style="1"/>
  </cols>
  <sheetData>
    <row r="1" spans="1:45" ht="76.5" customHeight="1" x14ac:dyDescent="0.25">
      <c r="A1" s="26" t="s">
        <v>128</v>
      </c>
      <c r="B1" s="29"/>
      <c r="C1" s="29"/>
      <c r="D1" s="29"/>
      <c r="E1" s="3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2"/>
      <c r="AR1" s="1" t="s">
        <v>10</v>
      </c>
      <c r="AS1" s="1" t="s">
        <v>5</v>
      </c>
    </row>
    <row r="2" spans="1:45" s="2" customFormat="1" ht="15.75" customHeight="1" x14ac:dyDescent="0.25">
      <c r="A2" s="24" t="s">
        <v>13</v>
      </c>
      <c r="B2" s="25"/>
      <c r="C2" s="25"/>
      <c r="D2" s="25"/>
      <c r="E2" s="25"/>
      <c r="F2" s="15"/>
      <c r="G2" s="15"/>
      <c r="H2" s="24" t="s">
        <v>0</v>
      </c>
      <c r="I2" s="24"/>
      <c r="J2" s="24"/>
      <c r="K2" s="24"/>
      <c r="L2" s="24"/>
      <c r="M2" s="24"/>
      <c r="N2" s="24"/>
      <c r="O2" s="24"/>
      <c r="P2" s="9"/>
      <c r="Q2" s="24" t="s">
        <v>9</v>
      </c>
      <c r="R2" s="24"/>
      <c r="S2" s="24"/>
      <c r="T2" s="24"/>
      <c r="U2" s="24"/>
      <c r="V2" s="24"/>
      <c r="W2" s="24"/>
      <c r="X2" s="24"/>
      <c r="Y2" s="9"/>
      <c r="AR2" s="1" t="s">
        <v>19</v>
      </c>
      <c r="AS2" s="1" t="s">
        <v>21</v>
      </c>
    </row>
    <row r="3" spans="1:45" ht="75" x14ac:dyDescent="0.25">
      <c r="A3" s="4" t="s">
        <v>1</v>
      </c>
      <c r="B3" s="4" t="s">
        <v>16</v>
      </c>
      <c r="C3" s="4" t="s">
        <v>17</v>
      </c>
      <c r="D3" s="4" t="s">
        <v>14</v>
      </c>
      <c r="E3" s="4" t="s">
        <v>15</v>
      </c>
      <c r="F3" s="4" t="s">
        <v>24</v>
      </c>
      <c r="G3" s="4" t="s">
        <v>49</v>
      </c>
      <c r="H3" s="4" t="s">
        <v>12</v>
      </c>
      <c r="I3" s="4" t="s">
        <v>22</v>
      </c>
      <c r="J3" s="4" t="s">
        <v>8</v>
      </c>
      <c r="K3" s="4" t="s">
        <v>4</v>
      </c>
      <c r="L3" s="4" t="s">
        <v>8</v>
      </c>
      <c r="M3" s="4" t="s">
        <v>11</v>
      </c>
      <c r="N3" s="4" t="s">
        <v>27</v>
      </c>
      <c r="O3" s="4" t="s">
        <v>2</v>
      </c>
      <c r="P3" s="4"/>
      <c r="Q3" s="4" t="s">
        <v>3</v>
      </c>
      <c r="R3" s="4" t="s">
        <v>8</v>
      </c>
      <c r="S3" s="4" t="s">
        <v>6</v>
      </c>
      <c r="T3" s="4" t="s">
        <v>8</v>
      </c>
      <c r="U3" s="4" t="s">
        <v>7</v>
      </c>
      <c r="V3" s="4" t="s">
        <v>8</v>
      </c>
      <c r="W3" s="4" t="s">
        <v>27</v>
      </c>
      <c r="X3" s="4" t="s">
        <v>8</v>
      </c>
      <c r="Y3" s="23" t="s">
        <v>18</v>
      </c>
      <c r="AS3" s="1" t="s">
        <v>20</v>
      </c>
    </row>
    <row r="4" spans="1:45" x14ac:dyDescent="0.25">
      <c r="A4" s="3">
        <v>1</v>
      </c>
      <c r="B4" s="3">
        <v>3924</v>
      </c>
      <c r="C4" s="11">
        <v>45785</v>
      </c>
      <c r="D4" s="3" t="s">
        <v>85</v>
      </c>
      <c r="E4" s="3" t="s">
        <v>86</v>
      </c>
      <c r="F4" s="3" t="s">
        <v>44</v>
      </c>
      <c r="G4" s="3" t="s">
        <v>47</v>
      </c>
      <c r="H4" s="3" t="s">
        <v>10</v>
      </c>
      <c r="I4" s="3">
        <v>7.35</v>
      </c>
      <c r="J4" s="3">
        <f t="shared" ref="J4" si="0">I4*110</f>
        <v>808.5</v>
      </c>
      <c r="K4" s="17" t="s">
        <v>5</v>
      </c>
      <c r="L4" s="3">
        <f t="shared" ref="L4" si="1">IF(K4="ΑΡΙΣΤΗ",100,IF(K4="ΠΟΛΥ ΚΑΛΗ",50,IF(K4="ΚΑΛΗ",30,)))</f>
        <v>100</v>
      </c>
      <c r="M4" s="17" t="s">
        <v>10</v>
      </c>
      <c r="N4" s="17" t="s">
        <v>10</v>
      </c>
      <c r="O4" s="17" t="s">
        <v>10</v>
      </c>
      <c r="P4" s="3" t="str">
        <f t="shared" ref="P4" si="2">IF(AND(H4="ΝΑΙ",IF(OR(K4="ΑΡΙΣΤΗ",K4="ΠΟΛΥ ΚΑΛΗ",K4="ΚΑΛΗ"),IF(M4="ΝΑΙ",N4="ΝΑΙ"))),"OK","ΑΠΟΡΡΙΠΤΕΤΑΙ")</f>
        <v>OK</v>
      </c>
      <c r="Q4" s="4" t="s">
        <v>10</v>
      </c>
      <c r="R4" s="3">
        <f t="shared" ref="R4" si="3">IF(Q4="ΝΑΙ",150,0)</f>
        <v>150</v>
      </c>
      <c r="S4" s="17"/>
      <c r="T4" s="3">
        <f t="shared" ref="T4" si="4">IF(S4="ΑΡΙΣΤΗ",100,IF(S4="ΠΟΛΥ ΚΑΛΗ",50,IF(S4="ΚΑΛΗ",30,)))</f>
        <v>0</v>
      </c>
      <c r="U4" s="17"/>
      <c r="V4" s="3">
        <f t="shared" ref="V4" si="5">IF(U4="ΑΡΙΣΤΗ",100,IF(U4="ΠΟΛΥ ΚΑΛΗ",50,IF(U4="ΚΑΛΗ",30,)))</f>
        <v>0</v>
      </c>
      <c r="W4" s="3">
        <v>84</v>
      </c>
      <c r="X4" s="3">
        <f t="shared" ref="X4" si="6">W4*7</f>
        <v>588</v>
      </c>
      <c r="Y4" s="16">
        <f t="shared" ref="Y4" si="7">J4+L4+R4+T4+V4+X4</f>
        <v>1646.5</v>
      </c>
    </row>
  </sheetData>
  <mergeCells count="4">
    <mergeCell ref="A1:E1"/>
    <mergeCell ref="A2:E2"/>
    <mergeCell ref="H2:O2"/>
    <mergeCell ref="Q2:X2"/>
  </mergeCells>
  <dataValidations count="3">
    <dataValidation type="list" allowBlank="1" showInputMessage="1" showErrorMessage="1" sqref="O3 M3 M4:O4 H3:H4" xr:uid="{6B5CB864-F0D0-41A0-A0FE-37204960F81B}">
      <formula1>$AR$1:$AR$2</formula1>
    </dataValidation>
    <dataValidation type="list" allowBlank="1" showInputMessage="1" showErrorMessage="1" sqref="K3:K4 U3:U4 S3:S4" xr:uid="{FA6FF976-3A5B-4FE6-A891-9D7536FFD761}">
      <formula1>$AS$1:$AS$3</formula1>
    </dataValidation>
    <dataValidation type="list" allowBlank="1" showInputMessage="1" showErrorMessage="1" sqref="Q3:Q4" xr:uid="{DC435571-3E88-4949-8D3C-86C71BFDD514}">
      <formula1>$AR$1:$AR$4</formula1>
    </dataValidation>
  </dataValidations>
  <pageMargins left="0.7" right="0.7" top="0.75" bottom="0.75" header="0.3" footer="0.3"/>
  <pageSetup paperSize="9"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T q e W n Q g w W W l A A A A 9 g A A A B I A H A B D b 2 5 m a W c v U G F j a 2 F n Z S 5 4 b W w g o h g A K K A U A A A A A A A A A A A A A A A A A A A A A A A A A A A A h Y + 9 D o I w G E V f h X S n f x p j y E c Z H F w k M Z o Y 1 6 Z W a I R i a L G 8 m 4 O P 5 C u I U d T N 8 Z 5 7 h n v v 1 x t k f V 1 F F 9 0 6 0 9 g U M U x R p K 1 q D s Y W K e r 8 M Z 6 j T M B a q p M s d D T I 1 i W 9 O 6 S o 9 P 6 c E B J C w G G C m 7 Y g n F J G 9 v l q q 0 p d S / S R z X 8 5 N t Z 5 a Z V G A n a v M Y J j N m V 4 R j m m Q E Y I u b F f g Q 9 7 n + 0 P h E V X + a 7 V Q l f x c g N k j E D e H 8 Q D U E s D B B Q A A g A I A A 0 6 n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O p 5 a K I p H u A 4 A A A A R A A A A E w A c A E Z v c m 1 1 b G F z L 1 N l Y 3 R p b 2 4 x L m 0 g o h g A K K A U A A A A A A A A A A A A A A A A A A A A A A A A A A A A K 0 5 N L s n M z 1 M I h t C G 1 g B Q S w E C L Q A U A A I A C A A N O p 5 a d C D B Z a U A A A D 2 A A A A E g A A A A A A A A A A A A A A A A A A A A A A Q 2 9 u Z m l n L 1 B h Y 2 t h Z 2 U u e G 1 s U E s B A i 0 A F A A C A A g A D T q e W g / K 6 a u k A A A A 6 Q A A A B M A A A A A A A A A A A A A A A A A 8 Q A A A F t D b 2 5 0 Z W 5 0 X 1 R 5 c G V z X S 5 4 b W x Q S w E C L Q A U A A I A C A A N O p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k l y 9 S B i / E 6 t g D d 4 B F t x q g A A A A A C A A A A A A A D Z g A A w A A A A B A A A A D v 1 z L / A m Y 9 Y b U e h t d d S P / v A A A A A A S A A A C g A A A A E A A A A M F l Y v u R h E Q b 2 H K O q j 4 E H l d Q A A A A U 6 G o E h J p q S g F N q N w P Z z k R W E u P 3 9 F p x r 2 d c F R q k G 9 8 u 5 I t I h K W X r 7 X a K 4 7 b O C c 3 H k a p F k W a b l j 6 X O Q z R S m v Z 7 q C W z n f m R 7 U p W A q / C V a 0 D 3 C 4 U A A A A z e 5 k m Z u 6 j O n H Z v 4 s L H 9 X v Y b 5 R X 0 = < / D a t a M a s h u p > 
</file>

<file path=customXml/itemProps1.xml><?xml version="1.0" encoding="utf-8"?>
<ds:datastoreItem xmlns:ds="http://schemas.openxmlformats.org/officeDocument/2006/customXml" ds:itemID="{65133387-BF1E-4395-AB0B-EAE9C51867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Καθορισμένες περιοχές</vt:lpstr>
      </vt:variant>
      <vt:variant>
        <vt:i4>7</vt:i4>
      </vt:variant>
    </vt:vector>
  </HeadingPairs>
  <TitlesOfParts>
    <vt:vector size="14" baseType="lpstr">
      <vt:lpstr>ΑΠΟΡΡΙΠΤΕΟΙ</vt:lpstr>
      <vt:lpstr>ΚΑΤΑΤΑΞΗΣ ΠΕ ή ΤΕ ΔΙΟΙΚΗΤΙΚΟΥ</vt:lpstr>
      <vt:lpstr>ΠΡΟΣΛΗΠΤΕΩΝ_ΑΜΥΓΔΑΛΕΖΑ</vt:lpstr>
      <vt:lpstr>ΠΡΟΣΛΗΠΤΕΩΝ_ΤΑΥΡΟΣ</vt:lpstr>
      <vt:lpstr>ΠΡΟΣΛΗΠΤΕΩΝ_ΚΟΡΙΝΘΟΣ</vt:lpstr>
      <vt:lpstr>ΠΡΟΣΛΗΠΤΕΩΝ_ΞΑΝΘΗ</vt:lpstr>
      <vt:lpstr>ΠΡΟΣΛΗΠΤΕΩΝ_ΔΡΑΜΑ</vt:lpstr>
      <vt:lpstr>ΑΠΟΡΡΙΠΤΕΟΙ!Print_Area</vt:lpstr>
      <vt:lpstr>'ΚΑΤΑΤΑΞΗΣ ΠΕ ή ΤΕ ΔΙΟΙΚΗΤΙΚΟΥ'!Print_Area</vt:lpstr>
      <vt:lpstr>ΠΡΟΣΛΗΠΤΕΩΝ_ΑΜΥΓΔΑΛΕΖΑ!Print_Area</vt:lpstr>
      <vt:lpstr>ΠΡΟΣΛΗΠΤΕΩΝ_ΔΡΑΜΑ!Print_Area</vt:lpstr>
      <vt:lpstr>ΠΡΟΣΛΗΠΤΕΩΝ_ΚΟΡΙΝΘΟΣ!Print_Area</vt:lpstr>
      <vt:lpstr>ΠΡΟΣΛΗΠΤΕΩΝ_ΞΑΝΘΗ!Print_Area</vt:lpstr>
      <vt:lpstr>ΠΡΟΣΛΗΠΤΕΩΝ_ΤΑΥΡΟΣ!Print_Area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Μαρία Φιλλιπουπολίτου</cp:lastModifiedBy>
  <cp:lastPrinted>2025-05-21T03:27:05Z</cp:lastPrinted>
  <dcterms:created xsi:type="dcterms:W3CDTF">2017-10-23T05:29:48Z</dcterms:created>
  <dcterms:modified xsi:type="dcterms:W3CDTF">2025-05-23T08:12:49Z</dcterms:modified>
</cp:coreProperties>
</file>