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gelopoulos.000\Downloads\"/>
    </mc:Choice>
  </mc:AlternateContent>
  <xr:revisionPtr revIDLastSave="0" documentId="13_ncr:1_{5BF0EFF2-2D25-45B5-B01D-D23693A92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ΠΟΡΡΙΠΤΕΟΙ" sheetId="17" r:id="rId1"/>
    <sheet name="ΚΑΤΑΤΑΞΗ" sheetId="16" r:id="rId2"/>
    <sheet name="ΠΡΟΣΛΗΠΤΕΟΣ" sheetId="18" r:id="rId3"/>
  </sheets>
  <definedNames>
    <definedName name="_xlnm.Print_Area" localSheetId="1">ΚΑΤΑΤΑΞΗ!$A$1:$AC$10</definedName>
    <definedName name="_xlnm.Print_Area" localSheetId="2">ΠΡΟΣΛΗΠΤΕΟΣ!$A$1:$AC$5</definedName>
  </definedNames>
  <calcPr calcId="191029"/>
</workbook>
</file>

<file path=xl/calcChain.xml><?xml version="1.0" encoding="utf-8"?>
<calcChain xmlns="http://schemas.openxmlformats.org/spreadsheetml/2006/main">
  <c r="AB5" i="18" l="1"/>
  <c r="Z5" i="18"/>
  <c r="X5" i="18"/>
  <c r="V5" i="18"/>
  <c r="T5" i="18"/>
  <c r="R5" i="18"/>
  <c r="J5" i="18"/>
  <c r="AC5" i="18" l="1"/>
  <c r="AB8" i="16"/>
  <c r="Z8" i="16"/>
  <c r="X8" i="16"/>
  <c r="V8" i="16"/>
  <c r="T8" i="16"/>
  <c r="R8" i="16"/>
  <c r="J8" i="16"/>
  <c r="R5" i="16"/>
  <c r="R6" i="16"/>
  <c r="AC8" i="16" l="1"/>
  <c r="AB9" i="16"/>
  <c r="Z9" i="16"/>
  <c r="X9" i="16"/>
  <c r="V9" i="16"/>
  <c r="T9" i="16"/>
  <c r="R9" i="16"/>
  <c r="J9" i="16"/>
  <c r="AB6" i="16"/>
  <c r="Z6" i="16"/>
  <c r="X6" i="16"/>
  <c r="V6" i="16"/>
  <c r="T6" i="16"/>
  <c r="J6" i="16"/>
  <c r="AB7" i="16"/>
  <c r="Z7" i="16"/>
  <c r="X7" i="16"/>
  <c r="V7" i="16"/>
  <c r="T7" i="16"/>
  <c r="R7" i="16"/>
  <c r="J7" i="16"/>
  <c r="AB5" i="16"/>
  <c r="Z5" i="16"/>
  <c r="X5" i="16"/>
  <c r="V5" i="16"/>
  <c r="T5" i="16"/>
  <c r="J5" i="16"/>
  <c r="AC6" i="16" l="1"/>
  <c r="AC7" i="16"/>
  <c r="AC9" i="16"/>
  <c r="AC5" i="16"/>
</calcChain>
</file>

<file path=xl/sharedStrings.xml><?xml version="1.0" encoding="utf-8"?>
<sst xmlns="http://schemas.openxmlformats.org/spreadsheetml/2006/main" count="161" uniqueCount="48">
  <si>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</si>
  <si>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</si>
  <si>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</si>
  <si>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</si>
  <si>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</si>
  <si>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</si>
  <si>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</si>
  <si>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</si>
  <si>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</si>
  <si>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</si>
  <si>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</si>
  <si>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</si>
  <si>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</si>
  <si>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</si>
  <si>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</si>
  <si>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</si>
  <si>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</si>
  <si>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</si>
  <si>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</si>
  <si>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</si>
  <si>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</si>
  <si>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</si>
  <si>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</si>
  <si>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</si>
  <si>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</si>
  <si>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ΤΙΤΛΟΣ ΙΑΤΡΙΚΗΣ ΕΙΔΙΚΟΤΗΤΑΣ</t>
  </si>
  <si>
    <t>ΒΕΒΑΙΩΣΗ ΕΚΠΛΗΡΩΣΗΣ ΥΠΗΡΕΣΙΑΣ ΥΠΑΙΘΡΟΥ</t>
  </si>
  <si>
    <t>ΒΕΒΑΙΩΣΗ ΙΔΙΟΤΗΤΑΣ ΜΕΛΟΥΣ ΙΑΤΡΙΚΟΥ ΣΥΛΛΟΓΟΥ</t>
  </si>
  <si>
    <t>ΠΡΟ-ΑΝΑΧΩΡΗΣΙΑΚΟ ΚΕΝΤΡΟ ΕΠΙΛΟΓΗΣ</t>
  </si>
  <si>
    <t>ΕΙΔΙΚΟΤΗΤΑ</t>
  </si>
  <si>
    <t>ΠΑΡΑΤΗΡΗΣΕΙΣ</t>
  </si>
  <si>
    <t>ΚΟΥΝΤΟΥΡΙΩΤΗΣ</t>
  </si>
  <si>
    <t>ΓΕΩΡΓΙΟΣ</t>
  </si>
  <si>
    <t>ΠΕ ΟΔΟΝΤΙΑΤΡΟΣ</t>
  </si>
  <si>
    <t>ΑΜΥΓΔΑΛΕΖΑ</t>
  </si>
  <si>
    <t>OK</t>
  </si>
  <si>
    <t>ΝΤΑΚΟΣ</t>
  </si>
  <si>
    <t>ΚΥΡΙΑΚΟΣ</t>
  </si>
  <si>
    <t>ΒΑΜΒΑΚΟΣ</t>
  </si>
  <si>
    <t>ΠΑΝΤΑΖΗ</t>
  </si>
  <si>
    <t>ΕΛΕΥΘΕΡΙΑ</t>
  </si>
  <si>
    <t>13/5/2025 (αποστολή 8/5/2025)</t>
  </si>
  <si>
    <t>ΤΣΙΠΛΙΚΙΑΡΗ</t>
  </si>
  <si>
    <t>ΣΕΒΑΣΤΗ</t>
  </si>
  <si>
    <t>ΕΡΓΟ 1 - ΟΔΟΝΤΙΑΤΡΙΚΗΣ
1. ΠΙΝΑΚΑΣ ΑΠΟΡΡΙΠΤΕΩΝ</t>
  </si>
  <si>
    <t>ΕΡΓΟ 1 - ΠΕ ΟΔΟΝΤΙΑΤΡΙΚΗΣ
2. ΠΙΝΑΚΑΣ ΚΑΤΑΤΑΞΗΣ</t>
  </si>
  <si>
    <t>ΕΡΓΟ 1 - ΠΕ ΟΔΟΝΤΙΑΤΡΙΚΗΣ
3. ΠΙΝΑΚΑΣ ΠΡΟΣΛΗΠΤΕΩΝ</t>
  </si>
  <si>
    <t>ΜΗ ΠΡΟΣΚΟΜΙΣΗ ΑΝΑΛΥΤΙΚΗΣ ΒΑΘΜΟΛΟΓΙΑΣ. ΚΑΤΑΧΩΡΗΘΗΚΕ ΩΣ ΑΔΙΑΒΑΘΜΗΤΟ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</si>
</sst>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C839-4A7F-4F64-B8D5-92F19D74337A}">
  <sheetPr>
    <pageSetUpPr fitToPage="1"/>
  </sheetPr>
  <dimension ref="A1:R4"/>
  <sheetViews>
    <sheetView tabSelected="1" workbookViewId="0">
      <selection activeCell="H4" sqref="H4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8" width="35.5703125" style="1" customWidth="1"/>
    <col min="9" max="16" width="9.140625" style="1"/>
    <col min="17" max="17" width="0" style="1" hidden="1" customWidth="1"/>
    <col min="18" max="18" width="11.42578125" style="1" hidden="1" customWidth="1"/>
    <col min="19" max="16384" width="9.140625" style="1"/>
  </cols>
  <sheetData>
    <row r="1" spans="1:18" ht="51" customHeight="1" x14ac:dyDescent="0.3">
      <c r="A1" s="31" t="s">
        <v>44</v>
      </c>
      <c r="B1" s="31"/>
      <c r="C1" s="31"/>
      <c r="D1" s="31"/>
      <c r="E1" s="31"/>
      <c r="F1" s="31"/>
      <c r="G1" s="31"/>
      <c r="H1" s="3"/>
      <c r="Q1" s="1" t="s">
        <v>10</v>
      </c>
      <c r="R1" s="1" t="s">
        <v>5</v>
      </c>
    </row>
    <row r="2" spans="1:18" s="2" customFormat="1" ht="15.75" x14ac:dyDescent="0.25">
      <c r="A2" s="32" t="s">
        <v>13</v>
      </c>
      <c r="B2" s="32"/>
      <c r="C2" s="32"/>
      <c r="D2" s="32"/>
      <c r="E2" s="32"/>
      <c r="F2" s="32"/>
      <c r="G2" s="32"/>
      <c r="H2" s="30"/>
      <c r="R2" s="1" t="s">
        <v>20</v>
      </c>
    </row>
    <row r="3" spans="1:18" s="11" customFormat="1" ht="45" x14ac:dyDescent="0.25">
      <c r="A3" s="7" t="s">
        <v>1</v>
      </c>
      <c r="B3" s="7" t="s">
        <v>16</v>
      </c>
      <c r="C3" s="7" t="s">
        <v>17</v>
      </c>
      <c r="D3" s="7" t="s">
        <v>14</v>
      </c>
      <c r="E3" s="7" t="s">
        <v>15</v>
      </c>
      <c r="F3" s="7" t="s">
        <v>29</v>
      </c>
      <c r="G3" s="7" t="s">
        <v>28</v>
      </c>
      <c r="H3" s="27" t="s">
        <v>30</v>
      </c>
    </row>
    <row r="4" spans="1:18" x14ac:dyDescent="0.25">
      <c r="A4" s="3"/>
      <c r="B4" s="7"/>
      <c r="C4" s="20"/>
      <c r="D4" s="7"/>
      <c r="E4" s="7"/>
      <c r="F4" s="7"/>
      <c r="G4" s="7"/>
      <c r="H4" s="28"/>
    </row>
  </sheetData>
  <sheetProtection algorithmName="SHA-512" hashValue="TUMVxgi5ZcHLLjTwdTCRLH7J/Opbppb8c0l3vRMXuGFAKD1GcjSl8JU4SgvoBQcEkttXBywurL8IR/Ea+KE3hA==" saltValue="i6W+ipE/R+JoNBlrhpSZhA==" spinCount="100000" sheet="1" objects="1" scenarios="1"/>
  <mergeCells count="2">
    <mergeCell ref="A1:G1"/>
    <mergeCell ref="A2:G2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FDC4-D406-456F-BBA6-24D675B4BC02}">
  <sheetPr>
    <pageSetUpPr fitToPage="1"/>
  </sheetPr>
  <dimension ref="A1:AN10"/>
  <sheetViews>
    <sheetView workbookViewId="0">
      <selection activeCell="A19" sqref="A19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7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11.4257812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0" width="24.85546875" style="1" customWidth="1"/>
    <col min="31" max="38" width="9.140625" style="1"/>
    <col min="39" max="39" width="9.140625" style="1" hidden="1" customWidth="1"/>
    <col min="40" max="40" width="11.42578125" style="1" hidden="1" customWidth="1"/>
    <col min="41" max="16384" width="9.140625" style="1"/>
  </cols>
  <sheetData>
    <row r="1" spans="1:40" ht="51.75" customHeight="1" x14ac:dyDescent="0.25">
      <c r="A1" s="33" t="s">
        <v>45</v>
      </c>
      <c r="B1" s="34"/>
      <c r="C1" s="34"/>
      <c r="D1" s="34"/>
      <c r="E1" s="34"/>
      <c r="F1" s="34"/>
      <c r="G1" s="3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5"/>
      <c r="AM1" s="1" t="s">
        <v>10</v>
      </c>
      <c r="AN1" s="1" t="s">
        <v>5</v>
      </c>
    </row>
    <row r="2" spans="1:40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M2" s="1" t="s">
        <v>19</v>
      </c>
      <c r="AN2" s="1" t="s">
        <v>21</v>
      </c>
    </row>
    <row r="3" spans="1:40" s="2" customFormat="1" ht="15.75" customHeight="1" x14ac:dyDescent="0.25">
      <c r="A3" s="35" t="s">
        <v>13</v>
      </c>
      <c r="B3" s="36"/>
      <c r="C3" s="36"/>
      <c r="D3" s="36"/>
      <c r="E3" s="36"/>
      <c r="F3" s="36"/>
      <c r="G3" s="37"/>
      <c r="H3" s="38" t="s">
        <v>0</v>
      </c>
      <c r="I3" s="38"/>
      <c r="J3" s="38"/>
      <c r="K3" s="38"/>
      <c r="L3" s="32"/>
      <c r="M3" s="32"/>
      <c r="N3" s="32"/>
      <c r="O3" s="39"/>
      <c r="P3" s="14"/>
      <c r="Q3" s="40" t="s">
        <v>9</v>
      </c>
      <c r="R3" s="38"/>
      <c r="S3" s="32"/>
      <c r="T3" s="32"/>
      <c r="U3" s="32"/>
      <c r="V3" s="32"/>
      <c r="W3" s="32"/>
      <c r="X3" s="32"/>
      <c r="Y3" s="32"/>
      <c r="Z3" s="32"/>
      <c r="AA3" s="32"/>
      <c r="AB3" s="32"/>
      <c r="AC3" s="18"/>
      <c r="AD3" s="22"/>
      <c r="AN3" s="1" t="s">
        <v>20</v>
      </c>
    </row>
    <row r="4" spans="1:40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  <c r="AD4" s="23" t="s">
        <v>30</v>
      </c>
    </row>
    <row r="5" spans="1:40" ht="14.25" customHeight="1" x14ac:dyDescent="0.25">
      <c r="A5" s="3">
        <v>1</v>
      </c>
      <c r="B5" s="7">
        <v>3937</v>
      </c>
      <c r="C5" s="20">
        <v>45785</v>
      </c>
      <c r="D5" s="7" t="s">
        <v>38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6.26</v>
      </c>
      <c r="J5" s="6">
        <f>I5*110</f>
        <v>688.6</v>
      </c>
      <c r="K5" s="6" t="s">
        <v>10</v>
      </c>
      <c r="L5" s="3"/>
      <c r="M5" s="3"/>
      <c r="N5" s="3" t="s">
        <v>10</v>
      </c>
      <c r="O5" s="4" t="s">
        <v>10</v>
      </c>
      <c r="P5" s="15" t="s">
        <v>35</v>
      </c>
      <c r="Q5" s="5" t="s">
        <v>10</v>
      </c>
      <c r="R5" s="6">
        <f>150+75</f>
        <v>225</v>
      </c>
      <c r="S5" s="3" t="s">
        <v>5</v>
      </c>
      <c r="T5" s="3">
        <f>IF(S5="ΑΡΙΣΤΗ",100,IF(S5="ΠΟΛΥ ΚΑΛΗ",50,IF(S5="ΚΑΛΗ",30,)))</f>
        <v>100</v>
      </c>
      <c r="U5" s="3" t="s">
        <v>21</v>
      </c>
      <c r="V5" s="3">
        <f>IF(U5="ΑΡΙΣΤΗ",100,IF(U5="ΠΟΛΥ ΚΑΛΗ",50,IF(U5="ΚΑΛΗ",30,)))</f>
        <v>50</v>
      </c>
      <c r="W5" s="3" t="s">
        <v>5</v>
      </c>
      <c r="X5" s="3">
        <f>IF(W5="ΑΡΙΣΤΗ",100,IF(W5="ΠΟΛΥ ΚΑΛΗ",50,IF(W5="ΚΑΛΗ",30,)))</f>
        <v>100</v>
      </c>
      <c r="Y5" s="3" t="s">
        <v>10</v>
      </c>
      <c r="Z5" s="3">
        <f>IF(Y5="ΝΑΙ",100,0)</f>
        <v>100</v>
      </c>
      <c r="AA5" s="3">
        <v>84</v>
      </c>
      <c r="AB5" s="12">
        <f>AA5*7</f>
        <v>588</v>
      </c>
      <c r="AC5" s="21">
        <f>J5+R5+T5+V5+X5+Z5+AB5</f>
        <v>1851.6</v>
      </c>
      <c r="AD5" s="6"/>
    </row>
    <row r="6" spans="1:40" x14ac:dyDescent="0.25">
      <c r="A6" s="3">
        <v>2</v>
      </c>
      <c r="B6" s="7">
        <v>3771</v>
      </c>
      <c r="C6" s="20">
        <v>45783</v>
      </c>
      <c r="D6" s="7" t="s">
        <v>31</v>
      </c>
      <c r="E6" s="7" t="s">
        <v>32</v>
      </c>
      <c r="F6" s="7" t="s">
        <v>33</v>
      </c>
      <c r="G6" s="8" t="s">
        <v>34</v>
      </c>
      <c r="H6" s="6" t="s">
        <v>10</v>
      </c>
      <c r="I6" s="6">
        <v>7.34</v>
      </c>
      <c r="J6" s="6">
        <f t="shared" ref="J6:J7" si="0">I6*110</f>
        <v>807.4</v>
      </c>
      <c r="K6" s="6" t="s">
        <v>10</v>
      </c>
      <c r="L6" s="3"/>
      <c r="M6" s="3"/>
      <c r="N6" s="3" t="s">
        <v>10</v>
      </c>
      <c r="O6" s="4" t="s">
        <v>10</v>
      </c>
      <c r="P6" s="15" t="s">
        <v>35</v>
      </c>
      <c r="Q6" s="5"/>
      <c r="R6" s="6">
        <f>IF(Q6="ΝΑΙ",150,0)</f>
        <v>0</v>
      </c>
      <c r="S6" s="3" t="s">
        <v>20</v>
      </c>
      <c r="T6" s="3">
        <f>IF(S6="ΑΡΙΣΤΗ",100,IF(S6="ΠΟΛΥ ΚΑΛΗ",50,IF(S6="ΚΑΛΗ",30,)))</f>
        <v>30</v>
      </c>
      <c r="U6" s="3" t="s">
        <v>5</v>
      </c>
      <c r="V6" s="3">
        <f>IF(U6="ΑΡΙΣΤΗ",100,IF(U6="ΠΟΛΥ ΚΑΛΗ",50,IF(U6="ΚΑΛΗ",30,)))</f>
        <v>100</v>
      </c>
      <c r="W6" s="3"/>
      <c r="X6" s="3">
        <f>IF(W6="ΑΡΙΣΤΗ",100,IF(W6="ΠΟΛΥ ΚΑΛΗ",50,IF(W6="ΚΑΛΗ",30,)))</f>
        <v>0</v>
      </c>
      <c r="Y6" s="3" t="s">
        <v>10</v>
      </c>
      <c r="Z6" s="3">
        <f>IF(Y6="ΝΑΙ",100,0)</f>
        <v>100</v>
      </c>
      <c r="AA6" s="3">
        <v>84</v>
      </c>
      <c r="AB6" s="12">
        <f>AA6*7</f>
        <v>588</v>
      </c>
      <c r="AC6" s="21">
        <f>J6+R6+T6+V6+X6+Z6+AB6</f>
        <v>1625.4</v>
      </c>
      <c r="AD6" s="6"/>
    </row>
    <row r="7" spans="1:40" x14ac:dyDescent="0.25">
      <c r="A7" s="3">
        <v>3</v>
      </c>
      <c r="B7" s="7">
        <v>3939</v>
      </c>
      <c r="C7" s="20">
        <v>45785</v>
      </c>
      <c r="D7" s="7" t="s">
        <v>39</v>
      </c>
      <c r="E7" s="7" t="s">
        <v>40</v>
      </c>
      <c r="F7" s="7" t="s">
        <v>33</v>
      </c>
      <c r="G7" s="8" t="s">
        <v>34</v>
      </c>
      <c r="H7" s="6" t="s">
        <v>10</v>
      </c>
      <c r="I7" s="6">
        <v>6.84</v>
      </c>
      <c r="J7" s="6">
        <f t="shared" si="0"/>
        <v>752.4</v>
      </c>
      <c r="K7" s="6" t="s">
        <v>10</v>
      </c>
      <c r="L7" s="3"/>
      <c r="M7" s="3"/>
      <c r="N7" s="3" t="s">
        <v>10</v>
      </c>
      <c r="O7" s="4"/>
      <c r="P7" s="15" t="s">
        <v>35</v>
      </c>
      <c r="Q7" s="5"/>
      <c r="R7" s="6">
        <f>IF(Q7="ΝΑΙ",150,0)</f>
        <v>0</v>
      </c>
      <c r="S7" s="3" t="s">
        <v>20</v>
      </c>
      <c r="T7" s="3">
        <f>IF(S7="ΑΡΙΣΤΗ",100,IF(S7="ΠΟΛΥ ΚΑΛΗ",50,IF(S7="ΚΑΛΗ",30,)))</f>
        <v>30</v>
      </c>
      <c r="U7" s="3" t="s">
        <v>5</v>
      </c>
      <c r="V7" s="3">
        <f>IF(U7="ΑΡΙΣΤΗ",100,IF(U7="ΠΟΛΥ ΚΑΛΗ",50,IF(U7="ΚΑΛΗ",30,)))</f>
        <v>100</v>
      </c>
      <c r="W7" s="3"/>
      <c r="X7" s="3">
        <f>IF(W7="ΑΡΙΣΤΗ",100,IF(W7="ΠΟΛΥ ΚΑΛΗ",50,IF(W7="ΚΑΛΗ",30,)))</f>
        <v>0</v>
      </c>
      <c r="Y7" s="3" t="s">
        <v>10</v>
      </c>
      <c r="Z7" s="3">
        <f>IF(Y7="ΝΑΙ",100,0)</f>
        <v>100</v>
      </c>
      <c r="AA7" s="3">
        <v>84</v>
      </c>
      <c r="AB7" s="12">
        <f>AA7*7</f>
        <v>588</v>
      </c>
      <c r="AC7" s="21">
        <f>J7+R7+T7+V7+X7+Z7+AB7</f>
        <v>1570.4</v>
      </c>
      <c r="AD7" s="6"/>
    </row>
    <row r="8" spans="1:40" ht="45" x14ac:dyDescent="0.25">
      <c r="A8" s="3">
        <v>4</v>
      </c>
      <c r="B8" s="7">
        <v>4093</v>
      </c>
      <c r="C8" s="20" t="s">
        <v>41</v>
      </c>
      <c r="D8" s="7" t="s">
        <v>42</v>
      </c>
      <c r="E8" s="7" t="s">
        <v>43</v>
      </c>
      <c r="F8" s="7" t="s">
        <v>33</v>
      </c>
      <c r="G8" s="8" t="s">
        <v>34</v>
      </c>
      <c r="H8" s="6" t="s">
        <v>10</v>
      </c>
      <c r="I8" s="6">
        <v>6.08</v>
      </c>
      <c r="J8" s="6">
        <f>I8*110</f>
        <v>668.8</v>
      </c>
      <c r="K8" s="6" t="s">
        <v>10</v>
      </c>
      <c r="L8" s="3"/>
      <c r="M8" s="3"/>
      <c r="N8" s="3" t="s">
        <v>10</v>
      </c>
      <c r="O8" s="4" t="s">
        <v>10</v>
      </c>
      <c r="P8" s="15" t="s">
        <v>35</v>
      </c>
      <c r="Q8" s="5"/>
      <c r="R8" s="6">
        <f>IF(Q8="ΝΑΙ",150,0)</f>
        <v>0</v>
      </c>
      <c r="S8" s="3" t="s">
        <v>5</v>
      </c>
      <c r="T8" s="3">
        <f>IF(S8="ΑΡΙΣΤΗ",100,IF(S8="ΠΟΛΥ ΚΑΛΗ",50,IF(S8="ΚΑΛΗ",30,)))</f>
        <v>100</v>
      </c>
      <c r="U8" s="3"/>
      <c r="V8" s="3">
        <f>IF(U8="ΑΡΙΣΤΗ",100,IF(U8="ΠΟΛΥ ΚΑΛΗ",50,IF(U8="ΚΑΛΗ",30,)))</f>
        <v>0</v>
      </c>
      <c r="W8" s="3"/>
      <c r="X8" s="3">
        <f>IF(W8="ΑΡΙΣΤΗ",100,IF(W8="ΠΟΛΥ ΚΑΛΗ",50,IF(W8="ΚΑΛΗ",30,)))</f>
        <v>0</v>
      </c>
      <c r="Y8" s="3" t="s">
        <v>10</v>
      </c>
      <c r="Z8" s="3">
        <f>IF(Y8="ΝΑΙ",100,0)</f>
        <v>100</v>
      </c>
      <c r="AA8" s="3">
        <v>61</v>
      </c>
      <c r="AB8" s="12">
        <f>AA8*7</f>
        <v>427</v>
      </c>
      <c r="AC8" s="21">
        <f>J8+R8+T8+V8+X8+Z8+AB8</f>
        <v>1295.8</v>
      </c>
      <c r="AD8" s="6"/>
    </row>
    <row r="9" spans="1:40" ht="75" x14ac:dyDescent="0.25">
      <c r="A9" s="3">
        <v>5</v>
      </c>
      <c r="B9" s="7">
        <v>3904</v>
      </c>
      <c r="C9" s="20">
        <v>45785</v>
      </c>
      <c r="D9" s="7" t="s">
        <v>36</v>
      </c>
      <c r="E9" s="7" t="s">
        <v>37</v>
      </c>
      <c r="F9" s="7" t="s">
        <v>33</v>
      </c>
      <c r="G9" s="8" t="s">
        <v>34</v>
      </c>
      <c r="H9" s="6" t="s">
        <v>10</v>
      </c>
      <c r="I9" s="6">
        <v>5</v>
      </c>
      <c r="J9" s="6">
        <f>I9*110</f>
        <v>550</v>
      </c>
      <c r="K9" s="6" t="s">
        <v>10</v>
      </c>
      <c r="L9" s="3"/>
      <c r="M9" s="3"/>
      <c r="N9" s="3" t="s">
        <v>10</v>
      </c>
      <c r="O9" s="4" t="s">
        <v>10</v>
      </c>
      <c r="P9" s="15" t="s">
        <v>35</v>
      </c>
      <c r="Q9" s="5"/>
      <c r="R9" s="6">
        <f>IF(Q9="ΝΑΙ",150,0)</f>
        <v>0</v>
      </c>
      <c r="S9" s="3"/>
      <c r="T9" s="3">
        <f>IF(S9="ΑΡΙΣΤΗ",100,IF(S9="ΠΟΛΥ ΚΑΛΗ",50,IF(S9="ΚΑΛΗ",30,)))</f>
        <v>0</v>
      </c>
      <c r="U9" s="3"/>
      <c r="V9" s="3">
        <f>IF(U9="ΑΡΙΣΤΗ",100,IF(U9="ΠΟΛΥ ΚΑΛΗ",50,IF(U9="ΚΑΛΗ",30,)))</f>
        <v>0</v>
      </c>
      <c r="W9" s="3"/>
      <c r="X9" s="3">
        <f>IF(W9="ΑΡΙΣΤΗ",100,IF(W9="ΠΟΛΥ ΚΑΛΗ",50,IF(W9="ΚΑΛΗ",30,)))</f>
        <v>0</v>
      </c>
      <c r="Y9" s="3"/>
      <c r="Z9" s="3">
        <f>IF(Y9="ΝΑΙ",100,0)</f>
        <v>0</v>
      </c>
      <c r="AA9" s="3"/>
      <c r="AB9" s="12">
        <f>AA9*7</f>
        <v>0</v>
      </c>
      <c r="AC9" s="21">
        <f>J9+R9+T9+V9+X9+Z9+AB9</f>
        <v>550</v>
      </c>
      <c r="AD9" s="29" t="s">
        <v>47</v>
      </c>
    </row>
    <row r="10" spans="1:40" x14ac:dyDescent="0.25">
      <c r="A10" s="26"/>
    </row>
  </sheetData>
  <mergeCells count="4">
    <mergeCell ref="A1:G1"/>
    <mergeCell ref="A3:G3"/>
    <mergeCell ref="H3:O3"/>
    <mergeCell ref="Q3:AB3"/>
  </mergeCells>
  <dataValidations count="3">
    <dataValidation type="list" allowBlank="1" showInputMessage="1" showErrorMessage="1" sqref="Q5:Q9 H5:H9 Y5:Y9 K5:O9" xr:uid="{386C91FA-11E5-420C-A89E-496B27BB090A}">
      <formula1>$AM$1:$AM$2</formula1>
    </dataValidation>
    <dataValidation type="list" allowBlank="1" showInputMessage="1" showErrorMessage="1" sqref="W5:W9 U5:U9 S5:S9" xr:uid="{5C178FC1-4DE0-4D86-A5FC-ADE77A711921}">
      <formula1>$AN$1:$AN$3</formula1>
    </dataValidation>
    <dataValidation type="whole" allowBlank="1" showInputMessage="1" showErrorMessage="1" errorTitle="ΠΡΟΣΟΧΗ!" error="ΕΩΣ 84 ΜΗΝΕΣ" sqref="AA5:AA9" xr:uid="{31759A11-7124-4201-977E-FA7DE44DAAF5}">
      <formula1>1</formula1>
      <formula2>84</formula2>
    </dataValidation>
  </dataValidation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F1BA-25E6-4877-8BBC-5679E32656C2}">
  <sheetPr>
    <pageSetUpPr fitToPage="1"/>
  </sheetPr>
  <dimension ref="A1:AM5"/>
  <sheetViews>
    <sheetView workbookViewId="0">
      <selection activeCell="B20" sqref="B20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7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11.4257812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7" width="9.140625" style="1"/>
    <col min="38" max="38" width="9.140625" style="1" hidden="1" customWidth="1"/>
    <col min="39" max="39" width="11.42578125" style="1" hidden="1" customWidth="1"/>
    <col min="40" max="16384" width="9.140625" style="1"/>
  </cols>
  <sheetData>
    <row r="1" spans="1:39" ht="51.75" customHeight="1" x14ac:dyDescent="0.25">
      <c r="A1" s="33" t="s">
        <v>46</v>
      </c>
      <c r="B1" s="34"/>
      <c r="C1" s="34"/>
      <c r="D1" s="34"/>
      <c r="E1" s="34"/>
      <c r="F1" s="34"/>
      <c r="G1" s="3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5"/>
      <c r="AL1" s="1" t="s">
        <v>10</v>
      </c>
      <c r="AM1" s="1" t="s">
        <v>5</v>
      </c>
    </row>
    <row r="2" spans="1:39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L2" s="1" t="s">
        <v>19</v>
      </c>
      <c r="AM2" s="1" t="s">
        <v>21</v>
      </c>
    </row>
    <row r="3" spans="1:39" s="2" customFormat="1" ht="15.75" customHeight="1" x14ac:dyDescent="0.25">
      <c r="A3" s="35" t="s">
        <v>13</v>
      </c>
      <c r="B3" s="36"/>
      <c r="C3" s="36"/>
      <c r="D3" s="36"/>
      <c r="E3" s="36"/>
      <c r="F3" s="36"/>
      <c r="G3" s="37"/>
      <c r="H3" s="38" t="s">
        <v>0</v>
      </c>
      <c r="I3" s="38"/>
      <c r="J3" s="38"/>
      <c r="K3" s="38"/>
      <c r="L3" s="32"/>
      <c r="M3" s="32"/>
      <c r="N3" s="32"/>
      <c r="O3" s="39"/>
      <c r="P3" s="14"/>
      <c r="Q3" s="40" t="s">
        <v>9</v>
      </c>
      <c r="R3" s="38"/>
      <c r="S3" s="32"/>
      <c r="T3" s="32"/>
      <c r="U3" s="32"/>
      <c r="V3" s="32"/>
      <c r="W3" s="32"/>
      <c r="X3" s="32"/>
      <c r="Y3" s="32"/>
      <c r="Z3" s="32"/>
      <c r="AA3" s="32"/>
      <c r="AB3" s="32"/>
      <c r="AC3" s="18"/>
      <c r="AM3" s="1" t="s">
        <v>20</v>
      </c>
    </row>
    <row r="4" spans="1:39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</row>
    <row r="5" spans="1:39" x14ac:dyDescent="0.25">
      <c r="A5" s="3">
        <v>1</v>
      </c>
      <c r="B5" s="7">
        <v>3937</v>
      </c>
      <c r="C5" s="20">
        <v>45785</v>
      </c>
      <c r="D5" s="7" t="s">
        <v>38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6.26</v>
      </c>
      <c r="J5" s="6">
        <f>I5*110</f>
        <v>688.6</v>
      </c>
      <c r="K5" s="6" t="s">
        <v>10</v>
      </c>
      <c r="L5" s="3"/>
      <c r="M5" s="3"/>
      <c r="N5" s="3" t="s">
        <v>10</v>
      </c>
      <c r="O5" s="4" t="s">
        <v>10</v>
      </c>
      <c r="P5" s="15" t="s">
        <v>35</v>
      </c>
      <c r="Q5" s="5" t="s">
        <v>10</v>
      </c>
      <c r="R5" s="6">
        <f>150+75</f>
        <v>225</v>
      </c>
      <c r="S5" s="3" t="s">
        <v>5</v>
      </c>
      <c r="T5" s="3">
        <f>IF(S5="ΑΡΙΣΤΗ",100,IF(S5="ΠΟΛΥ ΚΑΛΗ",50,IF(S5="ΚΑΛΗ",30,)))</f>
        <v>100</v>
      </c>
      <c r="U5" s="3" t="s">
        <v>21</v>
      </c>
      <c r="V5" s="3">
        <f>IF(U5="ΑΡΙΣΤΗ",100,IF(U5="ΠΟΛΥ ΚΑΛΗ",50,IF(U5="ΚΑΛΗ",30,)))</f>
        <v>50</v>
      </c>
      <c r="W5" s="3" t="s">
        <v>5</v>
      </c>
      <c r="X5" s="3">
        <f>IF(W5="ΑΡΙΣΤΗ",100,IF(W5="ΠΟΛΥ ΚΑΛΗ",50,IF(W5="ΚΑΛΗ",30,)))</f>
        <v>100</v>
      </c>
      <c r="Y5" s="3" t="s">
        <v>10</v>
      </c>
      <c r="Z5" s="3">
        <f>IF(Y5="ΝΑΙ",100,0)</f>
        <v>100</v>
      </c>
      <c r="AA5" s="3">
        <v>84</v>
      </c>
      <c r="AB5" s="12">
        <f>AA5*7</f>
        <v>588</v>
      </c>
      <c r="AC5" s="21">
        <f>J5+R5+T5+V5+X5+Z5+AB5</f>
        <v>1851.6</v>
      </c>
    </row>
  </sheetData>
  <mergeCells count="4">
    <mergeCell ref="A1:G1"/>
    <mergeCell ref="A3:G3"/>
    <mergeCell ref="H3:O3"/>
    <mergeCell ref="Q3:AB3"/>
  </mergeCells>
  <dataValidations count="3">
    <dataValidation type="whole" allowBlank="1" showInputMessage="1" showErrorMessage="1" errorTitle="ΠΡΟΣΟΧΗ!" error="ΕΩΣ 84 ΜΗΝΕΣ" sqref="AA5" xr:uid="{B9B53ADF-337F-4427-B2CB-7B8C9DE54851}">
      <formula1>1</formula1>
      <formula2>84</formula2>
    </dataValidation>
    <dataValidation type="list" allowBlank="1" showInputMessage="1" showErrorMessage="1" sqref="W5 S5 U5" xr:uid="{B2123685-E582-48B2-A51B-305312AB19E6}">
      <formula1>$AM$1:$AM$3</formula1>
    </dataValidation>
    <dataValidation type="list" allowBlank="1" showInputMessage="1" showErrorMessage="1" sqref="Q5 K5:O5 Y5 H5" xr:uid="{7F5EFA1E-E5DF-43A3-BF54-56894422B307}">
      <formula1>$AL$1:$AL$2</formula1>
    </dataValidation>
  </dataValidation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ΑΠΟΡΡΙΠΤΕΟΙ</vt:lpstr>
      <vt:lpstr>ΚΑΤΑΤΑΞΗ</vt:lpstr>
      <vt:lpstr>ΠΡΟΣΛΗΠΤΕΟΣ</vt:lpstr>
      <vt:lpstr>ΚΑΤΑΤΑΞΗ!Print_Area</vt:lpstr>
      <vt:lpstr>ΠΡΟΣΛΗΠΤΕΟΣ!Print_Area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Theodoros Aggelopoulos</cp:lastModifiedBy>
  <cp:lastPrinted>2025-05-14T08:14:48Z</cp:lastPrinted>
  <dcterms:created xsi:type="dcterms:W3CDTF">2017-10-23T05:29:48Z</dcterms:created>
  <dcterms:modified xsi:type="dcterms:W3CDTF">2025-05-26T10:55:43Z</dcterms:modified>
</cp:coreProperties>
</file>